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0" yWindow="60" windowWidth="13980" windowHeight="11520" tabRatio="456"/>
  </bookViews>
  <sheets>
    <sheet name="2016" sheetId="1" r:id="rId1"/>
  </sheets>
  <definedNames>
    <definedName name="_xlnm._FilterDatabase" localSheetId="0" hidden="1">'2016'!$A$33:$F$155</definedName>
    <definedName name="_xlnm.Print_Titles" localSheetId="0">'2016'!$175:$175</definedName>
    <definedName name="OLE_LINK1" localSheetId="0">'2016'!$B$33</definedName>
    <definedName name="TRI">'2016'!$A$1:$E$167</definedName>
    <definedName name="TRIDATE">'2016'!$A$33:$E$150</definedName>
    <definedName name="_xlnm.Print_Area" localSheetId="0">'2016'!$A$1:$G$268</definedName>
  </definedNames>
  <calcPr calcId="125725" concurrentCalc="0"/>
</workbook>
</file>

<file path=xl/calcChain.xml><?xml version="1.0" encoding="utf-8"?>
<calcChain xmlns="http://schemas.openxmlformats.org/spreadsheetml/2006/main">
  <c r="E147" i="1"/>
  <c r="E148"/>
  <c r="E149"/>
  <c r="E146"/>
  <c r="E97"/>
  <c r="A158"/>
  <c r="A159"/>
  <c r="A160"/>
  <c r="A161"/>
  <c r="A162"/>
  <c r="A163"/>
  <c r="A164"/>
  <c r="A165"/>
  <c r="A166"/>
  <c r="A167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50"/>
  <c r="A228"/>
  <c r="E34"/>
  <c r="E151"/>
  <c r="F255"/>
  <c r="D153"/>
  <c r="E153"/>
  <c r="E158"/>
  <c r="E159"/>
  <c r="E160"/>
  <c r="D169"/>
  <c r="D256"/>
  <c r="E163"/>
  <c r="E164"/>
  <c r="E165"/>
  <c r="E166"/>
  <c r="D255"/>
  <c r="E152"/>
  <c r="A227"/>
  <c r="E161"/>
  <c r="E162"/>
  <c r="F258"/>
  <c r="F259"/>
  <c r="F260"/>
  <c r="F263"/>
  <c r="F262"/>
  <c r="A237"/>
  <c r="A238"/>
  <c r="A239"/>
  <c r="A240"/>
  <c r="A244"/>
  <c r="A245"/>
  <c r="A247"/>
  <c r="A246"/>
  <c r="E258"/>
  <c r="E259"/>
  <c r="E260"/>
  <c r="E167"/>
  <c r="D262"/>
  <c r="D231"/>
  <c r="D258"/>
  <c r="E231"/>
  <c r="D259"/>
  <c r="F231"/>
  <c r="D260"/>
  <c r="G231"/>
  <c r="D263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D257"/>
  <c r="F261"/>
  <c r="E169"/>
  <c r="E256"/>
  <c r="A231"/>
  <c r="D261"/>
  <c r="D171"/>
  <c r="E261"/>
  <c r="F256"/>
  <c r="E262"/>
  <c r="E171"/>
  <c r="D264"/>
  <c r="F257"/>
  <c r="F264"/>
  <c r="E255"/>
  <c r="E257"/>
  <c r="E264"/>
</calcChain>
</file>

<file path=xl/sharedStrings.xml><?xml version="1.0" encoding="utf-8"?>
<sst xmlns="http://schemas.openxmlformats.org/spreadsheetml/2006/main" count="490" uniqueCount="119">
  <si>
    <t>Date</t>
  </si>
  <si>
    <t>Assiduité</t>
  </si>
  <si>
    <t xml:space="preserve"> </t>
  </si>
  <si>
    <t>94170 LE PERREUX –SUR –MARNE</t>
  </si>
  <si>
    <t>Notez le kilométrage de vos sorties :</t>
  </si>
  <si>
    <t>Règlement pour l’assiduité :</t>
  </si>
  <si>
    <t>1) Sorties clubs et rallyes</t>
  </si>
  <si>
    <t xml:space="preserve"> -  1 point pour une sortie amicale</t>
  </si>
  <si>
    <t xml:space="preserve"> -  2 points pour un rallye</t>
  </si>
  <si>
    <r>
      <t>Nom</t>
    </r>
    <r>
      <rPr>
        <sz val="12"/>
        <rFont val="Arial"/>
        <family val="2"/>
      </rPr>
      <t> :</t>
    </r>
  </si>
  <si>
    <r>
      <t>Prénom</t>
    </r>
    <r>
      <rPr>
        <sz val="12"/>
        <rFont val="Arial"/>
        <family val="2"/>
      </rPr>
      <t> :</t>
    </r>
  </si>
  <si>
    <r>
      <t>Adresse</t>
    </r>
    <r>
      <rPr>
        <sz val="12"/>
        <rFont val="Arial"/>
        <family val="2"/>
      </rPr>
      <t> :</t>
    </r>
  </si>
  <si>
    <t>Type de          sortie</t>
  </si>
  <si>
    <t>2) Autres rallyes / Epreuves</t>
  </si>
  <si>
    <t>Sortie Amicale,  ou nom de l’épreuve</t>
  </si>
  <si>
    <t>Total Général</t>
  </si>
  <si>
    <t>Kilométrage/assiduité autres épreuves et rallyes</t>
  </si>
  <si>
    <t>Kilométrage/assiduité  des sorties  et épreuves</t>
  </si>
  <si>
    <t>Km Jeudis</t>
  </si>
  <si>
    <t>Km Personnels</t>
  </si>
  <si>
    <t>Kilomètres</t>
  </si>
  <si>
    <t>Nombre de sorties</t>
  </si>
  <si>
    <t>Nom de l’épreuve</t>
  </si>
  <si>
    <t>Km</t>
  </si>
  <si>
    <t xml:space="preserve"> -   Pour les sorties non répertoriées remplissez le 2è tableau</t>
  </si>
  <si>
    <t xml:space="preserve"> -   Pour les sorties des mardis, jeudis, samedis ou autres jours remplissez le 3è tableau .</t>
  </si>
  <si>
    <t xml:space="preserve"> -  2 points par jour pour des épreuves de plusieurs jours </t>
  </si>
  <si>
    <t xml:space="preserve">  </t>
  </si>
  <si>
    <t>Km Mardis</t>
  </si>
  <si>
    <t>Km Samedis</t>
  </si>
  <si>
    <t>3) Sorties des mardis, jeudis, samedis et sorties personnelles :</t>
  </si>
  <si>
    <t xml:space="preserve">Assiduité           </t>
  </si>
  <si>
    <t xml:space="preserve">     Semaine du  </t>
  </si>
  <si>
    <t xml:space="preserve">         au :</t>
  </si>
  <si>
    <t>Assidui-té CLUB</t>
  </si>
  <si>
    <t>&lt;  Semaines jours ouvrés     &gt;            Kilométres</t>
  </si>
  <si>
    <t>Total sorties amicales jours ouvrables :</t>
  </si>
  <si>
    <t>Total clubs et rallyes :</t>
  </si>
  <si>
    <t>Total autres épreuves :</t>
  </si>
  <si>
    <t>Total mardis :</t>
  </si>
  <si>
    <t>Total jeudis :</t>
  </si>
  <si>
    <t>Total samedis :</t>
  </si>
  <si>
    <t>TOTAL GENERAL :</t>
  </si>
  <si>
    <t xml:space="preserve"> -   Pour les rallyes avec départ quai d’Argonne, comptez l’aller et retour au quai d’Argonne, dans le 1er tableau</t>
  </si>
  <si>
    <t xml:space="preserve"> -   Pour les sorties amicales, comptez le kilométrage exact depuis le quai d’Argonne, dans le 1er tableau</t>
  </si>
  <si>
    <t xml:space="preserve"> -   Si vous ne tenez pas à jour un calendrier de vos sorties, </t>
  </si>
  <si>
    <r>
      <t xml:space="preserve"> </t>
    </r>
    <r>
      <rPr>
        <sz val="12"/>
        <rFont val="Arial"/>
        <family val="2"/>
      </rPr>
      <t>donnez une estimation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de votre </t>
    </r>
    <r>
      <rPr>
        <b/>
        <sz val="12"/>
        <rFont val="Arial"/>
        <family val="2"/>
      </rPr>
      <t>kilométrage total annuel :</t>
    </r>
  </si>
  <si>
    <t>Les Boucles de l'est (samedi)</t>
  </si>
  <si>
    <t>La Plesséenne 94 - Le Plessis Trévise</t>
  </si>
  <si>
    <t>Randonnée du temps libre  93 - Gournay-sur-Marne</t>
  </si>
  <si>
    <t>Randonnée du Merlan 77 - Emerainville</t>
  </si>
  <si>
    <t>Villepreux - Les Andelys - Villepreux   78 - Villepreux</t>
  </si>
  <si>
    <t>Auxerre-Vézelay-Auxerre  89 - Auxerre</t>
  </si>
  <si>
    <t>L'Ardéchoise 07 - Saint-Félicien</t>
  </si>
  <si>
    <t xml:space="preserve"> -  1 point par 100 km, pour les longues distances</t>
  </si>
  <si>
    <t xml:space="preserve">Commentaire </t>
  </si>
  <si>
    <t>Total B.C.N. et B.P.F.</t>
  </si>
  <si>
    <t>Assi-</t>
  </si>
  <si>
    <t>duité</t>
  </si>
  <si>
    <t>4) Brevets Cyclotouristes des Provinces Françaises et Nationaux</t>
  </si>
  <si>
    <t>Vous avez obtenu des B.C.N. ? Lesquels ? :</t>
  </si>
  <si>
    <t>Vous avez obtenu des B.P.F. ?  Lesquels ? :</t>
  </si>
  <si>
    <t>Total sorties personnelles  :</t>
  </si>
  <si>
    <t>Rallye des Toques 77 - Villeneuve le Comte</t>
  </si>
  <si>
    <t>La Jacques Gouin (Cyclosportive) 91 - Mennecy</t>
  </si>
  <si>
    <t>Sortie amicale</t>
  </si>
  <si>
    <t>Gérard DELOMAS</t>
  </si>
  <si>
    <t>53, rue de la Paix</t>
  </si>
  <si>
    <t xml:space="preserve">Afin d’établir les classements de fin d’année, et pouvoir rendre compte de notre activité, vous voudrez bien avoir la gentillesse de : </t>
  </si>
  <si>
    <t xml:space="preserve">Mél: acbe@ffct.org </t>
  </si>
  <si>
    <t>B R M 200 Noisiel</t>
  </si>
  <si>
    <t>De selle en selle -  78  Maisons-Laffitte</t>
  </si>
  <si>
    <t>Randonnée du souvenir  à Rethondes</t>
  </si>
  <si>
    <t>B R M 200 Longjumeau</t>
  </si>
  <si>
    <t>Chers amis Cyclotes et Cyclos,</t>
  </si>
  <si>
    <t xml:space="preserve">    </t>
  </si>
  <si>
    <t xml:space="preserve">  Renvoyer avant le 16 novembre le document ci-dessous dûment rempli à :</t>
  </si>
  <si>
    <t xml:space="preserve">En police et couleur différentes les préférences club                                      </t>
  </si>
  <si>
    <t>Rallye du perce-neige   94 - Limeil-Brévannes</t>
  </si>
  <si>
    <t>Randonnée Brevannaise 94 - Limeil-Brévannes</t>
  </si>
  <si>
    <t>La Ronde Picarde  80 - Abbeville (cyclosportive)</t>
  </si>
  <si>
    <t>Randonnée 220 km 92 - Boulogne - Chateauneuf-en-Thymerais</t>
  </si>
  <si>
    <t>La Mandrionne 94 -Mandres-les-Roses</t>
  </si>
  <si>
    <t>La VELOSTAR 91 - Bondoufle (Cyclosportive)</t>
  </si>
  <si>
    <t>Comptabilisation ACBE (Sorties Amicales, club et brevets)  :</t>
  </si>
  <si>
    <t>La Blé d'Or (Cyclosportive)</t>
  </si>
  <si>
    <t>Journée ACBE</t>
  </si>
  <si>
    <t>Les Randonnées de Montapeine 77 - Meaux</t>
  </si>
  <si>
    <t>La Frank Pineau</t>
  </si>
  <si>
    <t>Le Grand 8 - 94 Sucy-en-Brie</t>
  </si>
  <si>
    <t>Balade des Cyclos Campinois  Champigny-sur-Marne</t>
  </si>
  <si>
    <t>Sortie amicale  Sortie ACBE dans Paris</t>
  </si>
  <si>
    <t>Randonnée des Bagaudes Saint-Maur</t>
  </si>
  <si>
    <t>Rallye d'Hiver Villejuif</t>
  </si>
  <si>
    <t>Chateaux et Terroirs Ormesson</t>
  </si>
  <si>
    <t>19ème Randonnées Thiaisiennes 94 - Thiais</t>
  </si>
  <si>
    <t>Paris (Melun) Château-Chinon</t>
  </si>
  <si>
    <t>Rallye de la Bièvre Gentilly</t>
  </si>
  <si>
    <t xml:space="preserve">A Travers l'ile de France </t>
  </si>
  <si>
    <t>Rallye des chataignes  Villeneuve le Roi</t>
  </si>
  <si>
    <t xml:space="preserve">Les Boucles de l'est  </t>
  </si>
  <si>
    <t>Monts et Moulins Roubaix</t>
  </si>
  <si>
    <t>Rallye d'été de Chevilly la Rue</t>
  </si>
  <si>
    <t>Toboggan Meudonnais  92 - Meudon la forêt</t>
  </si>
  <si>
    <t>Chantilly - Le Crotoy</t>
  </si>
  <si>
    <t>km</t>
  </si>
  <si>
    <t>Les Rayons du Val De Marne</t>
  </si>
  <si>
    <t xml:space="preserve">Flèche Vélocio, rallier BLAUVAC, Vaucluse </t>
  </si>
  <si>
    <t>Lille Hardelot</t>
  </si>
  <si>
    <t>Voyage itinérant pour l'Ardéchoise</t>
  </si>
  <si>
    <t xml:space="preserve">Le 2 x 100 de Pantin </t>
  </si>
  <si>
    <t xml:space="preserve">Semaine fédérale  à Volognes, Manche </t>
  </si>
  <si>
    <t>Rallye des Vignobles à Cosnes</t>
  </si>
  <si>
    <t>Voyage Itinérannt féminines Toutes à Toulouse</t>
  </si>
  <si>
    <t>La route des Européens Nantes Rodez</t>
  </si>
  <si>
    <t>L'Etape du Tour   (Cyclosportive) Région de Nice</t>
  </si>
  <si>
    <t>Les 3 jours  ACBE Séjour en Cotentin</t>
  </si>
  <si>
    <t>La Monticyclo  Montigny-le-Bretonneux</t>
  </si>
  <si>
    <r>
      <t xml:space="preserve">Mél: gerard.delomas@wanadoo.fr </t>
    </r>
    <r>
      <rPr>
        <sz val="12"/>
        <rFont val="Arial"/>
        <family val="2"/>
      </rPr>
      <t xml:space="preserve"> ou</t>
    </r>
    <r>
      <rPr>
        <sz val="12"/>
        <color indexed="62"/>
        <rFont val="Arial"/>
        <family val="2"/>
      </rPr>
      <t>,</t>
    </r>
  </si>
</sst>
</file>

<file path=xl/styles.xml><?xml version="1.0" encoding="utf-8"?>
<styleSheet xmlns="http://schemas.openxmlformats.org/spreadsheetml/2006/main">
  <numFmts count="3">
    <numFmt numFmtId="164" formatCode="[$-F800]dddd\,\ mmmm\ dd\,\ yyyy"/>
    <numFmt numFmtId="165" formatCode="[$-40C]d\-mmm;@"/>
    <numFmt numFmtId="166" formatCode="[$-40C]d\-mmm\-yyyy;@"/>
  </numFmts>
  <fonts count="19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39"/>
      <name val="Arial"/>
      <family val="2"/>
    </font>
    <font>
      <b/>
      <sz val="11"/>
      <color indexed="39"/>
      <name val="Arial"/>
      <family val="2"/>
    </font>
    <font>
      <b/>
      <sz val="12"/>
      <color indexed="57"/>
      <name val="Arial"/>
      <family val="2"/>
    </font>
    <font>
      <sz val="12"/>
      <color indexed="62"/>
      <name val="Arial"/>
      <family val="2"/>
    </font>
    <font>
      <b/>
      <sz val="10"/>
      <color theme="3"/>
      <name val="Lucida Handwriting"/>
      <family val="4"/>
    </font>
    <font>
      <sz val="12"/>
      <color theme="4"/>
      <name val="Arial"/>
      <family val="2"/>
    </font>
    <font>
      <b/>
      <sz val="10"/>
      <color rgb="FFC00000"/>
      <name val="Lucida Handwriting"/>
      <family val="4"/>
    </font>
    <font>
      <b/>
      <sz val="10"/>
      <color rgb="FFFF0000"/>
      <name val="Arial"/>
      <family val="2"/>
    </font>
    <font>
      <b/>
      <sz val="10"/>
      <color rgb="FF0BA119"/>
      <name val="Lucida Handwriting"/>
      <family val="4"/>
    </font>
    <font>
      <b/>
      <sz val="12"/>
      <color theme="3"/>
      <name val="Lucida Handwriting"/>
      <family val="4"/>
    </font>
  </fonts>
  <fills count="3">
    <fill>
      <patternFill patternType="none"/>
    </fill>
    <fill>
      <patternFill patternType="gray125"/>
    </fill>
    <fill>
      <patternFill patternType="lightTrellis"/>
    </fill>
  </fills>
  <borders count="76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  <diagonal/>
    </border>
    <border>
      <left style="thin">
        <color indexed="39"/>
      </left>
      <right style="thin">
        <color indexed="39"/>
      </right>
      <top/>
      <bottom style="thin">
        <color indexed="39"/>
      </bottom>
      <diagonal/>
    </border>
    <border>
      <left style="thin">
        <color indexed="39"/>
      </left>
      <right style="medium">
        <color indexed="39"/>
      </right>
      <top/>
      <bottom style="thin">
        <color indexed="39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39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3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39"/>
      </left>
      <right style="thin">
        <color indexed="39"/>
      </right>
      <top style="double">
        <color indexed="39"/>
      </top>
      <bottom style="double">
        <color indexed="39"/>
      </bottom>
      <diagonal/>
    </border>
    <border>
      <left style="thin">
        <color indexed="39"/>
      </left>
      <right style="thin">
        <color indexed="39"/>
      </right>
      <top style="double">
        <color indexed="39"/>
      </top>
      <bottom style="double">
        <color indexed="39"/>
      </bottom>
      <diagonal/>
    </border>
    <border>
      <left style="thin">
        <color indexed="39"/>
      </left>
      <right style="double">
        <color indexed="39"/>
      </right>
      <top style="double">
        <color indexed="39"/>
      </top>
      <bottom style="double">
        <color indexed="39"/>
      </bottom>
      <diagonal/>
    </border>
    <border>
      <left style="medium">
        <color indexed="39"/>
      </left>
      <right style="thin">
        <color indexed="39"/>
      </right>
      <top/>
      <bottom style="thin">
        <color indexed="39"/>
      </bottom>
      <diagonal/>
    </border>
    <border>
      <left style="medium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medium">
        <color indexed="39"/>
      </left>
      <right style="thin">
        <color indexed="39"/>
      </right>
      <top style="thin">
        <color indexed="39"/>
      </top>
      <bottom style="medium">
        <color indexed="3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ashed">
        <color indexed="64"/>
      </left>
      <right/>
      <top style="dashDotDot">
        <color indexed="64"/>
      </top>
      <bottom style="dashDotDot">
        <color indexed="64"/>
      </bottom>
      <diagonal/>
    </border>
    <border>
      <left/>
      <right style="dashed">
        <color indexed="64"/>
      </right>
      <top style="dashDotDot">
        <color indexed="64"/>
      </top>
      <bottom style="dashDotDot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DotDot">
        <color indexed="64"/>
      </top>
      <bottom style="dashed">
        <color indexed="64"/>
      </bottom>
      <diagonal/>
    </border>
    <border>
      <left/>
      <right style="dashed">
        <color indexed="64"/>
      </right>
      <top style="dashDotDot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Dot">
        <color indexed="64"/>
      </bottom>
      <diagonal/>
    </border>
    <border>
      <left/>
      <right style="dashed">
        <color indexed="64"/>
      </right>
      <top style="dashed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/>
      <right style="dashed">
        <color indexed="64"/>
      </right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ed">
        <color indexed="64"/>
      </bottom>
      <diagonal/>
    </border>
    <border>
      <left/>
      <right style="dashed">
        <color indexed="64"/>
      </right>
      <top style="dashDot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DotDot">
        <color indexed="64"/>
      </bottom>
      <diagonal/>
    </border>
    <border>
      <left/>
      <right style="dashed">
        <color indexed="64"/>
      </right>
      <top style="dashed">
        <color indexed="64"/>
      </top>
      <bottom style="dashDotDot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Border="0"/>
  </cellStyleXfs>
  <cellXfs count="169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 indent="4"/>
      <protection locked="0"/>
    </xf>
    <xf numFmtId="0" fontId="5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1" fontId="2" fillId="0" borderId="6" xfId="0" applyNumberFormat="1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1" fontId="0" fillId="0" borderId="11" xfId="0" applyNumberFormat="1" applyBorder="1" applyProtection="1"/>
    <xf numFmtId="1" fontId="1" fillId="0" borderId="12" xfId="0" applyNumberFormat="1" applyFont="1" applyBorder="1" applyAlignment="1" applyProtection="1">
      <alignment horizontal="center" vertical="top" wrapText="1"/>
    </xf>
    <xf numFmtId="0" fontId="1" fillId="0" borderId="12" xfId="0" applyFont="1" applyBorder="1" applyAlignment="1" applyProtection="1">
      <alignment horizontal="center" vertical="top" wrapText="1"/>
    </xf>
    <xf numFmtId="0" fontId="1" fillId="0" borderId="13" xfId="0" applyFont="1" applyBorder="1" applyAlignment="1" applyProtection="1">
      <alignment horizontal="center" vertical="top" wrapText="1"/>
    </xf>
    <xf numFmtId="1" fontId="1" fillId="0" borderId="14" xfId="0" applyNumberFormat="1" applyFont="1" applyBorder="1" applyAlignment="1" applyProtection="1">
      <alignment horizontal="center" vertical="top" wrapText="1"/>
    </xf>
    <xf numFmtId="0" fontId="1" fillId="0" borderId="14" xfId="0" applyFont="1" applyBorder="1" applyAlignment="1" applyProtection="1">
      <alignment horizontal="center" vertical="top" wrapText="1"/>
    </xf>
    <xf numFmtId="0" fontId="1" fillId="0" borderId="15" xfId="0" applyFont="1" applyBorder="1" applyAlignment="1" applyProtection="1">
      <alignment horizontal="center" vertical="top" wrapText="1"/>
    </xf>
    <xf numFmtId="1" fontId="1" fillId="0" borderId="15" xfId="0" applyNumberFormat="1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0" fillId="0" borderId="16" xfId="0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 vertical="top" wrapText="1"/>
    </xf>
    <xf numFmtId="1" fontId="9" fillId="0" borderId="15" xfId="0" applyNumberFormat="1" applyFont="1" applyBorder="1" applyAlignment="1" applyProtection="1">
      <alignment horizontal="center" vertical="top" wrapText="1"/>
    </xf>
    <xf numFmtId="0" fontId="4" fillId="0" borderId="18" xfId="0" applyFont="1" applyBorder="1" applyAlignment="1" applyProtection="1">
      <alignment wrapText="1"/>
      <protection locked="0"/>
    </xf>
    <xf numFmtId="0" fontId="6" fillId="0" borderId="19" xfId="0" applyFont="1" applyBorder="1" applyAlignment="1" applyProtection="1">
      <alignment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1" fontId="10" fillId="0" borderId="14" xfId="0" applyNumberFormat="1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vertical="center" wrapText="1"/>
    </xf>
    <xf numFmtId="0" fontId="1" fillId="0" borderId="6" xfId="0" applyFont="1" applyBorder="1" applyAlignment="1" applyProtection="1">
      <alignment vertical="center" wrapText="1"/>
    </xf>
    <xf numFmtId="164" fontId="2" fillId="0" borderId="6" xfId="0" applyNumberFormat="1" applyFont="1" applyBorder="1" applyAlignment="1" applyProtection="1">
      <alignment horizontal="right" vertical="center" wrapText="1"/>
    </xf>
    <xf numFmtId="0" fontId="6" fillId="0" borderId="22" xfId="0" applyFont="1" applyBorder="1" applyAlignment="1" applyProtection="1">
      <alignment wrapText="1"/>
      <protection locked="0"/>
    </xf>
    <xf numFmtId="0" fontId="6" fillId="0" borderId="22" xfId="0" applyNumberFormat="1" applyFont="1" applyBorder="1" applyAlignment="1" applyProtection="1">
      <alignment wrapText="1"/>
      <protection locked="0"/>
    </xf>
    <xf numFmtId="0" fontId="8" fillId="0" borderId="23" xfId="0" applyFont="1" applyBorder="1" applyAlignment="1" applyProtection="1">
      <alignment vertical="center"/>
    </xf>
    <xf numFmtId="164" fontId="0" fillId="0" borderId="6" xfId="0" applyNumberFormat="1" applyBorder="1" applyAlignment="1" applyProtection="1">
      <alignment horizontal="left"/>
    </xf>
    <xf numFmtId="0" fontId="0" fillId="0" borderId="0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center"/>
    </xf>
    <xf numFmtId="1" fontId="11" fillId="0" borderId="25" xfId="0" applyNumberFormat="1" applyFont="1" applyBorder="1" applyAlignment="1" applyProtection="1">
      <alignment horizontal="center" vertical="top" wrapText="1"/>
    </xf>
    <xf numFmtId="0" fontId="8" fillId="0" borderId="26" xfId="0" applyFont="1" applyBorder="1" applyAlignment="1" applyProtection="1">
      <alignment vertical="center"/>
    </xf>
    <xf numFmtId="1" fontId="11" fillId="0" borderId="27" xfId="0" applyNumberFormat="1" applyFont="1" applyBorder="1" applyAlignment="1" applyProtection="1">
      <alignment horizontal="center" vertical="top" wrapText="1"/>
    </xf>
    <xf numFmtId="165" fontId="2" fillId="0" borderId="6" xfId="0" applyNumberFormat="1" applyFont="1" applyBorder="1" applyAlignment="1" applyProtection="1">
      <alignment vertical="center" wrapText="1"/>
      <protection locked="0"/>
    </xf>
    <xf numFmtId="1" fontId="8" fillId="0" borderId="6" xfId="0" applyNumberFormat="1" applyFont="1" applyBorder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164" fontId="2" fillId="0" borderId="21" xfId="0" applyNumberFormat="1" applyFont="1" applyBorder="1" applyAlignment="1" applyProtection="1">
      <alignment horizontal="right" vertical="center" wrapText="1"/>
    </xf>
    <xf numFmtId="166" fontId="2" fillId="0" borderId="5" xfId="0" applyNumberFormat="1" applyFont="1" applyBorder="1" applyAlignment="1" applyProtection="1">
      <alignment horizontal="right" vertical="center" wrapText="1"/>
      <protection locked="0"/>
    </xf>
    <xf numFmtId="166" fontId="2" fillId="0" borderId="6" xfId="0" applyNumberFormat="1" applyFont="1" applyBorder="1" applyAlignment="1" applyProtection="1">
      <alignment horizontal="right" vertical="center" wrapText="1"/>
      <protection locked="0"/>
    </xf>
    <xf numFmtId="166" fontId="2" fillId="0" borderId="7" xfId="0" applyNumberFormat="1" applyFont="1" applyBorder="1" applyAlignment="1" applyProtection="1">
      <alignment horizontal="right" vertical="center" wrapText="1"/>
      <protection locked="0"/>
    </xf>
    <xf numFmtId="164" fontId="0" fillId="0" borderId="6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>
      <alignment horizontal="right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0" fillId="0" borderId="29" xfId="0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4" fillId="0" borderId="30" xfId="0" applyFont="1" applyBorder="1" applyAlignment="1" applyProtection="1">
      <alignment horizontal="left"/>
      <protection locked="0"/>
    </xf>
    <xf numFmtId="1" fontId="0" fillId="0" borderId="8" xfId="0" applyNumberFormat="1" applyBorder="1" applyAlignment="1" applyProtection="1">
      <alignment horizontal="center"/>
    </xf>
    <xf numFmtId="0" fontId="7" fillId="0" borderId="31" xfId="0" applyFont="1" applyBorder="1" applyAlignment="1" applyProtection="1">
      <alignment horizontal="right"/>
    </xf>
    <xf numFmtId="0" fontId="7" fillId="0" borderId="32" xfId="0" applyFont="1" applyBorder="1" applyAlignment="1" applyProtection="1">
      <alignment horizontal="left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34" xfId="0" applyFont="1" applyBorder="1" applyAlignment="1" applyProtection="1">
      <alignment horizontal="center" vertical="justify"/>
    </xf>
    <xf numFmtId="0" fontId="1" fillId="0" borderId="5" xfId="0" applyFont="1" applyBorder="1" applyAlignment="1" applyProtection="1">
      <alignment horizontal="right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center"/>
      <protection locked="0"/>
    </xf>
    <xf numFmtId="0" fontId="7" fillId="0" borderId="35" xfId="0" applyFont="1" applyBorder="1" applyAlignment="1" applyProtection="1">
      <alignment horizontal="center" vertical="justify"/>
    </xf>
    <xf numFmtId="0" fontId="7" fillId="0" borderId="36" xfId="0" applyFont="1" applyBorder="1" applyAlignment="1" applyProtection="1">
      <alignment horizontal="right" vertical="center"/>
    </xf>
    <xf numFmtId="0" fontId="7" fillId="0" borderId="36" xfId="0" applyFont="1" applyBorder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right"/>
    </xf>
    <xf numFmtId="1" fontId="8" fillId="0" borderId="0" xfId="0" applyNumberFormat="1" applyFont="1" applyAlignment="1" applyProtection="1">
      <alignment horizontal="right"/>
      <protection locked="0"/>
    </xf>
    <xf numFmtId="0" fontId="7" fillId="0" borderId="37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" fillId="0" borderId="38" xfId="0" applyFont="1" applyBorder="1" applyAlignment="1" applyProtection="1">
      <alignment vertical="top" wrapText="1"/>
    </xf>
    <xf numFmtId="0" fontId="1" fillId="0" borderId="39" xfId="0" applyFont="1" applyBorder="1" applyAlignment="1" applyProtection="1">
      <alignment horizontal="center" vertical="center" wrapText="1"/>
    </xf>
    <xf numFmtId="0" fontId="1" fillId="0" borderId="40" xfId="0" applyFont="1" applyBorder="1" applyAlignment="1" applyProtection="1">
      <alignment horizontal="center" vertical="center" wrapText="1"/>
    </xf>
    <xf numFmtId="0" fontId="1" fillId="0" borderId="41" xfId="0" applyFont="1" applyBorder="1" applyAlignment="1" applyProtection="1">
      <alignment vertical="top" wrapText="1"/>
    </xf>
    <xf numFmtId="0" fontId="1" fillId="0" borderId="42" xfId="0" applyFont="1" applyBorder="1" applyAlignment="1" applyProtection="1">
      <alignment vertical="top" wrapText="1"/>
    </xf>
    <xf numFmtId="0" fontId="9" fillId="0" borderId="42" xfId="0" applyFont="1" applyBorder="1" applyAlignment="1" applyProtection="1">
      <alignment vertical="top" wrapText="1"/>
    </xf>
    <xf numFmtId="0" fontId="1" fillId="0" borderId="43" xfId="0" applyFont="1" applyBorder="1" applyAlignment="1" applyProtection="1">
      <alignment vertical="top" wrapText="1"/>
    </xf>
    <xf numFmtId="0" fontId="0" fillId="0" borderId="44" xfId="0" applyBorder="1" applyAlignment="1" applyProtection="1">
      <alignment horizontal="center"/>
    </xf>
    <xf numFmtId="0" fontId="0" fillId="0" borderId="45" xfId="0" applyBorder="1" applyAlignment="1" applyProtection="1">
      <alignment horizontal="center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0" fillId="0" borderId="46" xfId="0" applyBorder="1" applyAlignment="1" applyProtection="1">
      <alignment horizontal="center"/>
      <protection locked="0"/>
    </xf>
    <xf numFmtId="0" fontId="13" fillId="0" borderId="6" xfId="0" applyFont="1" applyBorder="1" applyAlignment="1" applyProtection="1">
      <alignment vertical="center" wrapText="1"/>
    </xf>
    <xf numFmtId="0" fontId="8" fillId="0" borderId="0" xfId="0" applyFont="1" applyProtection="1">
      <protection locked="0"/>
    </xf>
    <xf numFmtId="0" fontId="8" fillId="0" borderId="0" xfId="0" applyFont="1" applyProtection="1"/>
    <xf numFmtId="1" fontId="2" fillId="0" borderId="47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/>
    </xf>
    <xf numFmtId="0" fontId="4" fillId="0" borderId="0" xfId="0" applyFont="1" applyProtection="1"/>
    <xf numFmtId="0" fontId="4" fillId="0" borderId="0" xfId="0" applyFont="1" applyAlignment="1" applyProtection="1">
      <alignment horizontal="left" indent="4"/>
    </xf>
    <xf numFmtId="0" fontId="14" fillId="0" borderId="0" xfId="0" applyFont="1" applyProtection="1"/>
    <xf numFmtId="0" fontId="5" fillId="0" borderId="0" xfId="0" applyFont="1" applyProtection="1"/>
    <xf numFmtId="0" fontId="6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1" fillId="0" borderId="48" xfId="0" applyFont="1" applyBorder="1" applyAlignment="1" applyProtection="1">
      <alignment horizontal="center" vertical="center" wrapText="1"/>
    </xf>
    <xf numFmtId="0" fontId="1" fillId="0" borderId="49" xfId="0" applyFont="1" applyBorder="1" applyAlignment="1" applyProtection="1">
      <alignment horizontal="center" vertical="center" wrapText="1"/>
    </xf>
    <xf numFmtId="0" fontId="1" fillId="0" borderId="50" xfId="0" applyFont="1" applyBorder="1" applyAlignment="1" applyProtection="1">
      <alignment horizontal="center" vertical="center" wrapText="1"/>
    </xf>
    <xf numFmtId="0" fontId="1" fillId="0" borderId="49" xfId="0" applyFont="1" applyBorder="1" applyAlignment="1" applyProtection="1">
      <alignment horizontal="right" vertical="center" wrapText="1"/>
    </xf>
    <xf numFmtId="0" fontId="7" fillId="0" borderId="51" xfId="0" applyFont="1" applyBorder="1" applyAlignment="1" applyProtection="1">
      <alignment horizontal="center" vertical="justify"/>
    </xf>
    <xf numFmtId="0" fontId="7" fillId="0" borderId="52" xfId="0" applyFont="1" applyBorder="1" applyAlignment="1" applyProtection="1">
      <alignment horizontal="center" vertical="center" wrapText="1"/>
    </xf>
    <xf numFmtId="0" fontId="7" fillId="0" borderId="36" xfId="0" applyFont="1" applyBorder="1" applyAlignment="1" applyProtection="1">
      <alignment horizontal="center" vertical="center" wrapText="1"/>
    </xf>
    <xf numFmtId="0" fontId="2" fillId="0" borderId="53" xfId="0" applyFont="1" applyBorder="1" applyAlignment="1" applyProtection="1">
      <alignment vertical="center" wrapText="1"/>
    </xf>
    <xf numFmtId="0" fontId="0" fillId="0" borderId="53" xfId="0" applyBorder="1" applyProtection="1">
      <protection locked="0"/>
    </xf>
    <xf numFmtId="0" fontId="13" fillId="0" borderId="53" xfId="0" applyFont="1" applyBorder="1" applyAlignment="1" applyProtection="1">
      <alignment vertical="center" wrapText="1"/>
    </xf>
    <xf numFmtId="0" fontId="16" fillId="0" borderId="6" xfId="0" applyFont="1" applyBorder="1" applyAlignment="1" applyProtection="1">
      <alignment vertical="center" wrapText="1"/>
    </xf>
    <xf numFmtId="0" fontId="6" fillId="0" borderId="0" xfId="0" applyFont="1" applyAlignment="1" applyProtection="1">
      <alignment horizontal="right"/>
    </xf>
    <xf numFmtId="1" fontId="8" fillId="0" borderId="11" xfId="0" applyNumberFormat="1" applyFont="1" applyBorder="1" applyProtection="1"/>
    <xf numFmtId="14" fontId="0" fillId="0" borderId="0" xfId="0" applyNumberFormat="1" applyProtection="1">
      <protection locked="0"/>
    </xf>
    <xf numFmtId="0" fontId="17" fillId="0" borderId="6" xfId="0" applyFont="1" applyBorder="1" applyAlignment="1" applyProtection="1">
      <alignment vertical="center" wrapText="1"/>
    </xf>
    <xf numFmtId="0" fontId="7" fillId="0" borderId="6" xfId="0" applyFont="1" applyBorder="1" applyAlignment="1" applyProtection="1">
      <alignment vertical="center" wrapText="1"/>
    </xf>
    <xf numFmtId="164" fontId="8" fillId="0" borderId="7" xfId="0" applyNumberFormat="1" applyFont="1" applyBorder="1" applyAlignment="1" applyProtection="1">
      <alignment horizontal="right"/>
    </xf>
    <xf numFmtId="164" fontId="8" fillId="0" borderId="7" xfId="0" applyNumberFormat="1" applyFont="1" applyBorder="1" applyAlignment="1" applyProtection="1">
      <alignment horizontal="left"/>
    </xf>
    <xf numFmtId="0" fontId="8" fillId="0" borderId="17" xfId="0" applyFont="1" applyBorder="1" applyAlignment="1" applyProtection="1">
      <alignment horizontal="center"/>
    </xf>
    <xf numFmtId="0" fontId="8" fillId="0" borderId="45" xfId="0" applyFont="1" applyBorder="1" applyAlignment="1" applyProtection="1">
      <alignment horizontal="center"/>
      <protection locked="0"/>
    </xf>
    <xf numFmtId="0" fontId="2" fillId="0" borderId="21" xfId="0" applyNumberFormat="1" applyFont="1" applyBorder="1" applyAlignment="1" applyProtection="1">
      <alignment vertical="center" wrapText="1"/>
      <protection locked="0"/>
    </xf>
    <xf numFmtId="0" fontId="8" fillId="0" borderId="33" xfId="0" applyFont="1" applyBorder="1" applyAlignment="1" applyProtection="1">
      <alignment horizontal="center" vertical="justify"/>
    </xf>
    <xf numFmtId="0" fontId="0" fillId="0" borderId="21" xfId="0" applyBorder="1" applyProtection="1">
      <protection locked="0"/>
    </xf>
    <xf numFmtId="0" fontId="2" fillId="0" borderId="73" xfId="0" applyFont="1" applyBorder="1" applyAlignment="1" applyProtection="1">
      <alignment horizontal="center" vertical="center" wrapText="1"/>
    </xf>
    <xf numFmtId="0" fontId="2" fillId="0" borderId="72" xfId="0" applyFont="1" applyBorder="1" applyAlignment="1" applyProtection="1">
      <alignment horizontal="center" vertical="center" wrapText="1"/>
    </xf>
    <xf numFmtId="0" fontId="13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15" fillId="0" borderId="0" xfId="0" applyFont="1" applyAlignment="1" applyProtection="1">
      <alignment vertical="center" wrapText="1"/>
    </xf>
    <xf numFmtId="0" fontId="8" fillId="0" borderId="33" xfId="0" applyFont="1" applyBorder="1" applyAlignment="1" applyProtection="1">
      <alignment horizontal="center"/>
    </xf>
    <xf numFmtId="0" fontId="8" fillId="0" borderId="33" xfId="0" applyFont="1" applyBorder="1" applyAlignment="1" applyProtection="1">
      <alignment horizontal="center" vertical="center"/>
    </xf>
    <xf numFmtId="0" fontId="1" fillId="0" borderId="74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17" fillId="0" borderId="28" xfId="0" applyFont="1" applyBorder="1" applyAlignment="1" applyProtection="1">
      <alignment vertical="center" wrapText="1"/>
    </xf>
    <xf numFmtId="0" fontId="2" fillId="0" borderId="6" xfId="0" applyNumberFormat="1" applyFont="1" applyBorder="1" applyAlignment="1" applyProtection="1">
      <alignment vertical="center" wrapText="1"/>
      <protection locked="0"/>
    </xf>
    <xf numFmtId="0" fontId="2" fillId="0" borderId="7" xfId="0" applyNumberFormat="1" applyFont="1" applyBorder="1" applyAlignment="1" applyProtection="1">
      <alignment vertical="center" wrapText="1"/>
      <protection locked="0"/>
    </xf>
    <xf numFmtId="0" fontId="8" fillId="0" borderId="75" xfId="0" applyFont="1" applyBorder="1" applyAlignment="1" applyProtection="1">
      <alignment horizontal="center"/>
    </xf>
    <xf numFmtId="0" fontId="0" fillId="0" borderId="6" xfId="0" applyBorder="1" applyProtection="1">
      <protection locked="0"/>
    </xf>
    <xf numFmtId="0" fontId="8" fillId="0" borderId="75" xfId="0" applyFont="1" applyBorder="1" applyAlignment="1" applyProtection="1">
      <alignment horizontal="center" vertical="justify"/>
    </xf>
    <xf numFmtId="0" fontId="0" fillId="0" borderId="56" xfId="0" applyBorder="1" applyAlignment="1" applyProtection="1">
      <alignment horizontal="left"/>
      <protection locked="0"/>
    </xf>
    <xf numFmtId="0" fontId="0" fillId="0" borderId="57" xfId="0" applyBorder="1" applyAlignment="1" applyProtection="1">
      <alignment horizontal="left"/>
      <protection locked="0"/>
    </xf>
    <xf numFmtId="0" fontId="0" fillId="0" borderId="58" xfId="0" applyBorder="1" applyAlignment="1" applyProtection="1">
      <alignment horizontal="left"/>
      <protection locked="0"/>
    </xf>
    <xf numFmtId="0" fontId="0" fillId="0" borderId="59" xfId="0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/>
      <protection locked="0"/>
    </xf>
    <xf numFmtId="0" fontId="0" fillId="0" borderId="62" xfId="0" applyBorder="1" applyAlignment="1" applyProtection="1">
      <alignment horizontal="center"/>
      <protection locked="0"/>
    </xf>
    <xf numFmtId="0" fontId="0" fillId="0" borderId="63" xfId="0" applyBorder="1" applyAlignment="1" applyProtection="1">
      <alignment horizontal="center"/>
      <protection locked="0"/>
    </xf>
    <xf numFmtId="0" fontId="8" fillId="0" borderId="64" xfId="0" applyFont="1" applyBorder="1" applyAlignment="1" applyProtection="1">
      <alignment horizontal="center"/>
      <protection locked="0"/>
    </xf>
    <xf numFmtId="0" fontId="0" fillId="0" borderId="65" xfId="0" applyBorder="1" applyAlignment="1" applyProtection="1">
      <alignment horizontal="center"/>
      <protection locked="0"/>
    </xf>
    <xf numFmtId="0" fontId="1" fillId="0" borderId="66" xfId="0" applyFont="1" applyBorder="1" applyAlignment="1" applyProtection="1">
      <alignment horizontal="center"/>
      <protection locked="0"/>
    </xf>
    <xf numFmtId="0" fontId="1" fillId="0" borderId="67" xfId="0" applyFont="1" applyBorder="1" applyAlignment="1" applyProtection="1">
      <alignment horizontal="center"/>
      <protection locked="0"/>
    </xf>
    <xf numFmtId="0" fontId="0" fillId="0" borderId="68" xfId="0" applyBorder="1" applyAlignment="1" applyProtection="1">
      <alignment horizontal="center"/>
      <protection locked="0"/>
    </xf>
    <xf numFmtId="0" fontId="0" fillId="0" borderId="69" xfId="0" applyBorder="1" applyAlignment="1" applyProtection="1">
      <alignment horizontal="center"/>
      <protection locked="0"/>
    </xf>
    <xf numFmtId="0" fontId="0" fillId="0" borderId="70" xfId="0" applyBorder="1" applyAlignment="1" applyProtection="1">
      <alignment horizontal="center"/>
      <protection locked="0"/>
    </xf>
    <xf numFmtId="0" fontId="0" fillId="0" borderId="71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  <xf numFmtId="0" fontId="1" fillId="0" borderId="54" xfId="0" applyFont="1" applyBorder="1" applyAlignment="1" applyProtection="1">
      <alignment horizontal="center"/>
      <protection locked="0"/>
    </xf>
    <xf numFmtId="0" fontId="1" fillId="0" borderId="55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0</xdr:rowOff>
    </xdr:from>
    <xdr:to>
      <xdr:col>4</xdr:col>
      <xdr:colOff>209550</xdr:colOff>
      <xdr:row>2</xdr:row>
      <xdr:rowOff>200025</xdr:rowOff>
    </xdr:to>
    <xdr:pic>
      <xdr:nvPicPr>
        <xdr:cNvPr id="1026" name="Picture 3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4850" y="0"/>
          <a:ext cx="79819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66CC"/>
        </a:solidFill>
        <a:ln w="19050" cap="flat" cmpd="sng" algn="ctr">
          <a:solidFill>
            <a:srgbClr val="99CCFF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990000"/>
          </a:outerShdw>
        </a:effectLst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66CC"/>
        </a:solidFill>
        <a:ln w="19050" cap="flat" cmpd="sng" algn="ctr">
          <a:solidFill>
            <a:srgbClr val="99CCFF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990000"/>
          </a:outerShdw>
        </a:effectLst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6"/>
  <sheetViews>
    <sheetView showGridLines="0" tabSelected="1" zoomScaleNormal="100" workbookViewId="0">
      <selection activeCell="C27" sqref="C27"/>
    </sheetView>
  </sheetViews>
  <sheetFormatPr baseColWidth="10" defaultRowHeight="12.75"/>
  <cols>
    <col min="1" max="1" width="7.7109375" style="1" customWidth="1"/>
    <col min="2" max="2" width="31.140625" style="55" customWidth="1"/>
    <col min="3" max="3" width="76.5703125" style="1" bestFit="1" customWidth="1"/>
    <col min="4" max="4" width="11.7109375" style="1" customWidth="1"/>
    <col min="5" max="5" width="11.5703125" style="1" customWidth="1"/>
    <col min="6" max="6" width="12.140625" style="1" customWidth="1"/>
    <col min="7" max="7" width="13.28515625" style="1" customWidth="1"/>
    <col min="8" max="16384" width="11.42578125" style="1"/>
  </cols>
  <sheetData>
    <row r="1" spans="1:6" ht="10.5" customHeight="1">
      <c r="A1" s="99" t="s">
        <v>2</v>
      </c>
      <c r="B1" s="82"/>
    </row>
    <row r="2" spans="1:6">
      <c r="A2" s="81"/>
      <c r="B2" s="82"/>
      <c r="E2" s="81"/>
      <c r="F2" s="81"/>
    </row>
    <row r="3" spans="1:6" ht="28.5" customHeight="1">
      <c r="A3" s="81"/>
      <c r="B3" s="82"/>
      <c r="C3" s="81"/>
      <c r="D3" s="81"/>
      <c r="E3" s="81"/>
      <c r="F3" s="81"/>
    </row>
    <row r="4" spans="1:6" ht="15">
      <c r="B4" s="101" t="s">
        <v>74</v>
      </c>
      <c r="C4" s="102"/>
      <c r="D4" s="2"/>
      <c r="E4" s="2"/>
    </row>
    <row r="5" spans="1:6" ht="15">
      <c r="B5" s="101" t="s">
        <v>68</v>
      </c>
      <c r="C5" s="102"/>
      <c r="D5" s="2"/>
      <c r="E5" s="2"/>
    </row>
    <row r="6" spans="1:6" ht="15">
      <c r="B6" s="101" t="s">
        <v>76</v>
      </c>
      <c r="C6" s="102"/>
      <c r="D6" s="2"/>
      <c r="E6" s="2"/>
    </row>
    <row r="7" spans="1:6" ht="15">
      <c r="B7" s="82"/>
      <c r="C7" s="101" t="s">
        <v>66</v>
      </c>
      <c r="D7" s="2"/>
      <c r="E7" s="2"/>
    </row>
    <row r="8" spans="1:6" ht="15">
      <c r="B8" s="82"/>
      <c r="C8" s="101" t="s">
        <v>67</v>
      </c>
      <c r="D8" s="2"/>
      <c r="E8" s="2"/>
    </row>
    <row r="9" spans="1:6" ht="15">
      <c r="B9" s="82"/>
      <c r="C9" s="102" t="s">
        <v>3</v>
      </c>
      <c r="D9" s="2" t="s">
        <v>2</v>
      </c>
      <c r="E9" s="2"/>
    </row>
    <row r="10" spans="1:6" ht="15">
      <c r="B10" s="82"/>
      <c r="C10" s="104" t="s">
        <v>118</v>
      </c>
      <c r="E10" s="2"/>
    </row>
    <row r="11" spans="1:6" ht="15">
      <c r="B11" s="82"/>
      <c r="C11" s="104" t="s">
        <v>69</v>
      </c>
      <c r="D11" s="2"/>
      <c r="E11" s="2"/>
    </row>
    <row r="12" spans="1:6" ht="15">
      <c r="B12" s="101" t="s">
        <v>4</v>
      </c>
      <c r="C12" s="102"/>
      <c r="D12" s="2"/>
      <c r="E12" s="2"/>
    </row>
    <row r="13" spans="1:6" ht="15">
      <c r="B13" s="103" t="s">
        <v>44</v>
      </c>
      <c r="C13" s="103"/>
      <c r="D13" s="3"/>
      <c r="E13" s="2"/>
    </row>
    <row r="14" spans="1:6" ht="15">
      <c r="B14" s="103" t="s">
        <v>43</v>
      </c>
      <c r="C14" s="103"/>
      <c r="D14" s="3"/>
      <c r="E14" s="2"/>
    </row>
    <row r="15" spans="1:6" ht="15.75">
      <c r="B15" s="103" t="s">
        <v>24</v>
      </c>
      <c r="C15" s="105"/>
      <c r="D15" s="4"/>
      <c r="E15" s="2"/>
    </row>
    <row r="16" spans="1:6" ht="15">
      <c r="B16" s="103" t="s">
        <v>25</v>
      </c>
      <c r="C16" s="103"/>
      <c r="D16" s="3"/>
      <c r="E16" s="2"/>
    </row>
    <row r="17" spans="1:5" ht="15.75" thickBot="1">
      <c r="B17" s="103" t="s">
        <v>45</v>
      </c>
      <c r="C17" s="103"/>
      <c r="D17" s="3"/>
      <c r="E17" s="2"/>
    </row>
    <row r="18" spans="1:5" ht="19.5" customHeight="1" thickTop="1" thickBot="1">
      <c r="B18" s="82"/>
      <c r="C18" s="106" t="s">
        <v>46</v>
      </c>
      <c r="E18" s="67" t="s">
        <v>2</v>
      </c>
    </row>
    <row r="19" spans="1:5" ht="15.75" thickTop="1">
      <c r="A19" s="81"/>
      <c r="B19" s="101" t="s">
        <v>5</v>
      </c>
      <c r="C19" s="102"/>
      <c r="D19" s="2"/>
      <c r="E19" s="2"/>
    </row>
    <row r="20" spans="1:5" ht="15">
      <c r="A20" s="81"/>
      <c r="B20" s="103" t="s">
        <v>7</v>
      </c>
      <c r="C20" s="103"/>
      <c r="D20" s="3"/>
      <c r="E20" s="2"/>
    </row>
    <row r="21" spans="1:5" ht="15">
      <c r="A21" s="81"/>
      <c r="B21" s="103" t="s">
        <v>8</v>
      </c>
      <c r="C21" s="103"/>
      <c r="D21" s="3"/>
      <c r="E21" s="2"/>
    </row>
    <row r="22" spans="1:5" ht="15">
      <c r="A22" s="81"/>
      <c r="B22" s="103" t="s">
        <v>54</v>
      </c>
      <c r="C22" s="103"/>
      <c r="D22" s="3"/>
      <c r="E22" s="2"/>
    </row>
    <row r="23" spans="1:5" ht="15">
      <c r="A23" s="81"/>
      <c r="B23" s="103" t="s">
        <v>26</v>
      </c>
      <c r="C23" s="102"/>
      <c r="D23" s="2"/>
      <c r="E23" s="2"/>
    </row>
    <row r="24" spans="1:5" ht="15">
      <c r="A24" s="81"/>
      <c r="B24" s="103"/>
      <c r="C24" s="102"/>
      <c r="D24" s="102"/>
      <c r="E24" s="102"/>
    </row>
    <row r="25" spans="1:5" ht="15" customHeight="1">
      <c r="B25" s="168" t="s">
        <v>77</v>
      </c>
      <c r="C25" s="168"/>
      <c r="D25" s="2"/>
      <c r="E25" s="2"/>
    </row>
    <row r="26" spans="1:5" ht="15">
      <c r="A26" s="81"/>
      <c r="B26" s="82"/>
      <c r="C26" s="81"/>
      <c r="D26" s="81"/>
      <c r="E26" s="102"/>
    </row>
    <row r="27" spans="1:5" ht="15.75">
      <c r="B27" s="107" t="s">
        <v>9</v>
      </c>
      <c r="C27" s="42" t="s">
        <v>2</v>
      </c>
      <c r="E27" s="2"/>
    </row>
    <row r="28" spans="1:5" ht="15.75">
      <c r="B28" s="107" t="s">
        <v>10</v>
      </c>
      <c r="C28" s="41" t="s">
        <v>2</v>
      </c>
      <c r="D28" s="4"/>
      <c r="E28" s="2"/>
    </row>
    <row r="29" spans="1:5" ht="15.75">
      <c r="B29" s="107" t="s">
        <v>11</v>
      </c>
      <c r="C29" s="33" t="s">
        <v>2</v>
      </c>
      <c r="D29" s="5"/>
      <c r="E29" s="6" t="s">
        <v>2</v>
      </c>
    </row>
    <row r="30" spans="1:5" ht="13.5" customHeight="1">
      <c r="B30" s="120"/>
      <c r="C30" s="34" t="s">
        <v>27</v>
      </c>
      <c r="D30" s="7"/>
      <c r="E30" s="8"/>
    </row>
    <row r="31" spans="1:5" ht="15.75">
      <c r="B31" s="107" t="s">
        <v>6</v>
      </c>
      <c r="C31" s="105"/>
      <c r="D31" s="105"/>
      <c r="E31" s="102"/>
    </row>
    <row r="32" spans="1:5" ht="8.25" customHeight="1" thickBot="1"/>
    <row r="33" spans="1:10" ht="39" thickTop="1">
      <c r="A33" s="73" t="s">
        <v>12</v>
      </c>
      <c r="B33" s="74" t="s">
        <v>0</v>
      </c>
      <c r="C33" s="75" t="s">
        <v>14</v>
      </c>
      <c r="D33" s="75" t="s">
        <v>23</v>
      </c>
      <c r="E33" s="109" t="s">
        <v>1</v>
      </c>
      <c r="J33" s="98" t="s">
        <v>75</v>
      </c>
    </row>
    <row r="34" spans="1:10">
      <c r="A34" s="130">
        <v>1</v>
      </c>
      <c r="B34" s="40">
        <v>43786</v>
      </c>
      <c r="C34" s="38" t="s">
        <v>65</v>
      </c>
      <c r="D34" s="140" t="s">
        <v>27</v>
      </c>
      <c r="E34" s="133" t="str">
        <f t="shared" ref="E34:E99" si="0">IF(ISNUMBER(D34),A34," ")</f>
        <v xml:space="preserve"> </v>
      </c>
      <c r="F34" s="135"/>
    </row>
    <row r="35" spans="1:10">
      <c r="A35" s="130">
        <v>1</v>
      </c>
      <c r="B35" s="40">
        <v>43793</v>
      </c>
      <c r="C35" s="38" t="s">
        <v>65</v>
      </c>
      <c r="D35" s="140" t="s">
        <v>27</v>
      </c>
      <c r="E35" s="133" t="str">
        <f t="shared" si="0"/>
        <v xml:space="preserve"> </v>
      </c>
    </row>
    <row r="36" spans="1:10">
      <c r="A36" s="130">
        <v>1</v>
      </c>
      <c r="B36" s="40">
        <v>43800</v>
      </c>
      <c r="C36" s="38" t="s">
        <v>65</v>
      </c>
      <c r="D36" s="140" t="s">
        <v>27</v>
      </c>
      <c r="E36" s="133" t="str">
        <f t="shared" si="0"/>
        <v xml:space="preserve"> </v>
      </c>
    </row>
    <row r="37" spans="1:10" ht="13.5">
      <c r="A37" s="130">
        <v>1</v>
      </c>
      <c r="B37" s="40">
        <v>43807</v>
      </c>
      <c r="C37" s="38" t="s">
        <v>65</v>
      </c>
      <c r="D37" s="140" t="s">
        <v>27</v>
      </c>
      <c r="E37" s="133" t="str">
        <f t="shared" si="0"/>
        <v xml:space="preserve"> </v>
      </c>
      <c r="F37" s="134"/>
    </row>
    <row r="38" spans="1:10" ht="13.5">
      <c r="A38" s="130">
        <v>1</v>
      </c>
      <c r="B38" s="40">
        <v>43814</v>
      </c>
      <c r="C38" s="38" t="s">
        <v>65</v>
      </c>
      <c r="D38" s="140" t="s">
        <v>27</v>
      </c>
      <c r="E38" s="133" t="str">
        <f t="shared" si="0"/>
        <v xml:space="preserve"> </v>
      </c>
      <c r="F38" s="134"/>
    </row>
    <row r="39" spans="1:10" ht="13.5">
      <c r="A39" s="130">
        <v>1</v>
      </c>
      <c r="B39" s="40">
        <v>43821</v>
      </c>
      <c r="C39" s="38" t="s">
        <v>65</v>
      </c>
      <c r="D39" s="140" t="s">
        <v>27</v>
      </c>
      <c r="E39" s="133" t="str">
        <f t="shared" si="0"/>
        <v xml:space="preserve"> </v>
      </c>
      <c r="F39" s="134"/>
    </row>
    <row r="40" spans="1:10" ht="13.5">
      <c r="A40" s="130">
        <v>1</v>
      </c>
      <c r="B40" s="40">
        <v>43824</v>
      </c>
      <c r="C40" s="38" t="s">
        <v>65</v>
      </c>
      <c r="D40" s="140" t="s">
        <v>27</v>
      </c>
      <c r="E40" s="133" t="str">
        <f t="shared" si="0"/>
        <v xml:space="preserve"> </v>
      </c>
      <c r="F40" s="134"/>
    </row>
    <row r="41" spans="1:10" ht="13.5">
      <c r="A41" s="130">
        <v>1</v>
      </c>
      <c r="B41" s="40">
        <v>43828</v>
      </c>
      <c r="C41" s="38" t="s">
        <v>65</v>
      </c>
      <c r="D41" s="140" t="s">
        <v>27</v>
      </c>
      <c r="E41" s="133" t="str">
        <f t="shared" si="0"/>
        <v xml:space="preserve"> </v>
      </c>
      <c r="F41" s="134"/>
    </row>
    <row r="42" spans="1:10" ht="13.5">
      <c r="A42" s="130">
        <v>1</v>
      </c>
      <c r="B42" s="40">
        <v>43831</v>
      </c>
      <c r="C42" s="38" t="s">
        <v>65</v>
      </c>
      <c r="D42" s="140" t="s">
        <v>27</v>
      </c>
      <c r="E42" s="133" t="str">
        <f t="shared" si="0"/>
        <v xml:space="preserve"> </v>
      </c>
      <c r="F42" s="134"/>
    </row>
    <row r="43" spans="1:10" ht="13.5">
      <c r="A43" s="130">
        <v>1</v>
      </c>
      <c r="B43" s="40">
        <v>43835</v>
      </c>
      <c r="C43" s="38" t="s">
        <v>65</v>
      </c>
      <c r="D43" s="140" t="s">
        <v>27</v>
      </c>
      <c r="E43" s="133" t="str">
        <f t="shared" si="0"/>
        <v xml:space="preserve"> </v>
      </c>
      <c r="F43" s="134"/>
    </row>
    <row r="44" spans="1:10" ht="13.5">
      <c r="A44" s="130">
        <v>1</v>
      </c>
      <c r="B44" s="40">
        <v>43842</v>
      </c>
      <c r="C44" s="38" t="s">
        <v>65</v>
      </c>
      <c r="D44" s="140" t="s">
        <v>27</v>
      </c>
      <c r="E44" s="133" t="str">
        <f t="shared" si="0"/>
        <v xml:space="preserve"> </v>
      </c>
      <c r="F44" s="134"/>
    </row>
    <row r="45" spans="1:10" ht="13.5">
      <c r="A45" s="130">
        <v>1</v>
      </c>
      <c r="B45" s="40">
        <v>43849</v>
      </c>
      <c r="C45" s="38" t="s">
        <v>65</v>
      </c>
      <c r="D45" s="140" t="s">
        <v>27</v>
      </c>
      <c r="E45" s="133" t="str">
        <f t="shared" si="0"/>
        <v xml:space="preserve"> </v>
      </c>
      <c r="F45" s="134"/>
    </row>
    <row r="46" spans="1:10" ht="13.5">
      <c r="A46" s="130">
        <v>2</v>
      </c>
      <c r="B46" s="40">
        <v>43849</v>
      </c>
      <c r="C46" s="123" t="s">
        <v>91</v>
      </c>
      <c r="D46" s="140" t="s">
        <v>2</v>
      </c>
      <c r="E46" s="133" t="str">
        <f t="shared" si="0"/>
        <v xml:space="preserve"> </v>
      </c>
      <c r="F46" s="134"/>
    </row>
    <row r="47" spans="1:10" ht="13.5">
      <c r="A47" s="130">
        <v>1</v>
      </c>
      <c r="B47" s="40">
        <v>43856</v>
      </c>
      <c r="C47" s="38" t="s">
        <v>65</v>
      </c>
      <c r="D47" s="140" t="s">
        <v>27</v>
      </c>
      <c r="E47" s="133" t="str">
        <f t="shared" si="0"/>
        <v xml:space="preserve"> </v>
      </c>
      <c r="F47" s="134"/>
    </row>
    <row r="48" spans="1:10" ht="13.5">
      <c r="A48" s="130">
        <v>2</v>
      </c>
      <c r="B48" s="40">
        <v>43863</v>
      </c>
      <c r="C48" s="123" t="s">
        <v>92</v>
      </c>
      <c r="D48" s="140" t="s">
        <v>2</v>
      </c>
      <c r="E48" s="133" t="str">
        <f t="shared" si="0"/>
        <v xml:space="preserve"> </v>
      </c>
      <c r="F48" s="134"/>
    </row>
    <row r="49" spans="1:6" ht="13.5">
      <c r="A49" s="130">
        <v>1</v>
      </c>
      <c r="B49" s="40">
        <v>43863</v>
      </c>
      <c r="C49" s="38" t="s">
        <v>65</v>
      </c>
      <c r="D49" s="140" t="s">
        <v>27</v>
      </c>
      <c r="E49" s="133" t="str">
        <f t="shared" si="0"/>
        <v xml:space="preserve"> </v>
      </c>
      <c r="F49" s="134"/>
    </row>
    <row r="50" spans="1:6" ht="13.5">
      <c r="A50" s="130">
        <v>1</v>
      </c>
      <c r="B50" s="40">
        <v>43870</v>
      </c>
      <c r="C50" s="38" t="s">
        <v>65</v>
      </c>
      <c r="D50" s="140" t="s">
        <v>27</v>
      </c>
      <c r="E50" s="133" t="str">
        <f t="shared" si="0"/>
        <v xml:space="preserve"> </v>
      </c>
      <c r="F50" s="134"/>
    </row>
    <row r="51" spans="1:6" ht="13.5">
      <c r="A51" s="130">
        <v>1</v>
      </c>
      <c r="B51" s="40">
        <v>43877</v>
      </c>
      <c r="C51" s="38" t="s">
        <v>65</v>
      </c>
      <c r="D51" s="140" t="s">
        <v>27</v>
      </c>
      <c r="E51" s="133" t="str">
        <f t="shared" si="0"/>
        <v xml:space="preserve"> </v>
      </c>
      <c r="F51" s="134"/>
    </row>
    <row r="52" spans="1:6" ht="13.5">
      <c r="A52" s="130">
        <v>1</v>
      </c>
      <c r="B52" s="40">
        <v>43884</v>
      </c>
      <c r="C52" s="38" t="s">
        <v>65</v>
      </c>
      <c r="D52" s="140" t="s">
        <v>27</v>
      </c>
      <c r="E52" s="133" t="str">
        <f t="shared" si="0"/>
        <v xml:space="preserve"> </v>
      </c>
      <c r="F52" s="134"/>
    </row>
    <row r="53" spans="1:6" ht="13.5">
      <c r="A53" s="130">
        <v>1</v>
      </c>
      <c r="B53" s="40">
        <v>43891</v>
      </c>
      <c r="C53" s="38" t="s">
        <v>65</v>
      </c>
      <c r="D53" s="140" t="s">
        <v>27</v>
      </c>
      <c r="E53" s="133" t="str">
        <f t="shared" si="0"/>
        <v xml:space="preserve"> </v>
      </c>
      <c r="F53" s="134"/>
    </row>
    <row r="54" spans="1:6" ht="13.5">
      <c r="A54" s="137">
        <v>2</v>
      </c>
      <c r="B54" s="40">
        <v>43897</v>
      </c>
      <c r="C54" s="123" t="s">
        <v>47</v>
      </c>
      <c r="D54" s="140" t="s">
        <v>27</v>
      </c>
      <c r="E54" s="133" t="str">
        <f t="shared" si="0"/>
        <v xml:space="preserve"> </v>
      </c>
      <c r="F54" s="134"/>
    </row>
    <row r="55" spans="1:6" ht="13.5">
      <c r="A55" s="137">
        <v>2</v>
      </c>
      <c r="B55" s="40">
        <v>43898</v>
      </c>
      <c r="C55" s="119" t="s">
        <v>64</v>
      </c>
      <c r="D55" s="140" t="s">
        <v>27</v>
      </c>
      <c r="E55" s="133" t="str">
        <f t="shared" si="0"/>
        <v xml:space="preserve"> </v>
      </c>
      <c r="F55" s="134"/>
    </row>
    <row r="56" spans="1:6" ht="13.5">
      <c r="A56" s="137">
        <v>2</v>
      </c>
      <c r="B56" s="40">
        <v>43898</v>
      </c>
      <c r="C56" s="123" t="s">
        <v>100</v>
      </c>
      <c r="D56" s="140" t="s">
        <v>27</v>
      </c>
      <c r="E56" s="133" t="str">
        <f t="shared" si="0"/>
        <v xml:space="preserve"> </v>
      </c>
      <c r="F56" s="134"/>
    </row>
    <row r="57" spans="1:6" ht="13.5">
      <c r="A57" s="130">
        <v>1</v>
      </c>
      <c r="B57" s="40">
        <v>43898</v>
      </c>
      <c r="C57" s="38" t="s">
        <v>65</v>
      </c>
      <c r="D57" s="140" t="s">
        <v>27</v>
      </c>
      <c r="E57" s="133" t="str">
        <f t="shared" si="0"/>
        <v xml:space="preserve"> </v>
      </c>
      <c r="F57" s="134"/>
    </row>
    <row r="58" spans="1:6" ht="13.5">
      <c r="A58" s="137">
        <v>2</v>
      </c>
      <c r="B58" s="40">
        <v>43904</v>
      </c>
      <c r="C58" s="97" t="s">
        <v>70</v>
      </c>
      <c r="D58" s="140" t="s">
        <v>27</v>
      </c>
      <c r="E58" s="133" t="str">
        <f t="shared" si="0"/>
        <v xml:space="preserve"> </v>
      </c>
      <c r="F58" s="134"/>
    </row>
    <row r="59" spans="1:6" ht="13.5">
      <c r="A59" s="137">
        <v>2</v>
      </c>
      <c r="B59" s="40">
        <v>43905</v>
      </c>
      <c r="C59" s="97" t="s">
        <v>73</v>
      </c>
      <c r="D59" s="140" t="s">
        <v>27</v>
      </c>
      <c r="E59" s="133" t="str">
        <f t="shared" si="0"/>
        <v xml:space="preserve"> </v>
      </c>
      <c r="F59" s="134"/>
    </row>
    <row r="60" spans="1:6" ht="13.5">
      <c r="A60" s="130">
        <v>1</v>
      </c>
      <c r="B60" s="40">
        <v>43905</v>
      </c>
      <c r="C60" s="38" t="s">
        <v>65</v>
      </c>
      <c r="D60" s="140" t="s">
        <v>27</v>
      </c>
      <c r="E60" s="133" t="str">
        <f t="shared" si="0"/>
        <v xml:space="preserve"> </v>
      </c>
      <c r="F60" s="134"/>
    </row>
    <row r="61" spans="1:6" ht="13.5">
      <c r="A61" s="137">
        <v>2</v>
      </c>
      <c r="B61" s="40">
        <v>43912</v>
      </c>
      <c r="C61" s="123" t="s">
        <v>48</v>
      </c>
      <c r="D61" s="140" t="s">
        <v>27</v>
      </c>
      <c r="E61" s="133" t="str">
        <f t="shared" si="0"/>
        <v xml:space="preserve"> </v>
      </c>
      <c r="F61" s="134"/>
    </row>
    <row r="62" spans="1:6" ht="13.5">
      <c r="A62" s="130">
        <v>1</v>
      </c>
      <c r="B62" s="40">
        <v>43912</v>
      </c>
      <c r="C62" s="38" t="s">
        <v>65</v>
      </c>
      <c r="D62" s="140" t="s">
        <v>27</v>
      </c>
      <c r="E62" s="133" t="str">
        <f t="shared" si="0"/>
        <v xml:space="preserve"> </v>
      </c>
      <c r="F62" s="134"/>
    </row>
    <row r="63" spans="1:6" ht="13.5">
      <c r="A63" s="138">
        <v>2</v>
      </c>
      <c r="B63" s="40">
        <v>43918</v>
      </c>
      <c r="C63" s="97" t="s">
        <v>86</v>
      </c>
      <c r="D63" s="140"/>
      <c r="E63" s="133"/>
      <c r="F63" s="134"/>
    </row>
    <row r="64" spans="1:6" ht="13.5">
      <c r="A64" s="138">
        <v>2</v>
      </c>
      <c r="B64" s="40">
        <v>43918</v>
      </c>
      <c r="C64" s="39" t="s">
        <v>81</v>
      </c>
      <c r="D64" s="140" t="s">
        <v>27</v>
      </c>
      <c r="E64" s="133" t="str">
        <f>IF(ISNUMBER(D64),A64," ")</f>
        <v xml:space="preserve"> </v>
      </c>
      <c r="F64" s="134"/>
    </row>
    <row r="65" spans="1:6" ht="13.5">
      <c r="A65" s="137">
        <v>2</v>
      </c>
      <c r="B65" s="40">
        <v>43919</v>
      </c>
      <c r="C65" s="123" t="s">
        <v>78</v>
      </c>
      <c r="D65" s="140" t="s">
        <v>27</v>
      </c>
      <c r="E65" s="133" t="str">
        <f t="shared" si="0"/>
        <v xml:space="preserve"> </v>
      </c>
      <c r="F65" s="134"/>
    </row>
    <row r="66" spans="1:6" ht="13.5">
      <c r="A66" s="130">
        <v>1</v>
      </c>
      <c r="B66" s="40">
        <v>43919</v>
      </c>
      <c r="C66" s="38" t="s">
        <v>65</v>
      </c>
      <c r="D66" s="140" t="s">
        <v>27</v>
      </c>
      <c r="E66" s="133" t="str">
        <f t="shared" si="0"/>
        <v xml:space="preserve"> </v>
      </c>
      <c r="F66" s="134"/>
    </row>
    <row r="67" spans="1:6" ht="13.5">
      <c r="A67" s="137">
        <v>2</v>
      </c>
      <c r="B67" s="40">
        <v>43926</v>
      </c>
      <c r="C67" s="123" t="s">
        <v>94</v>
      </c>
      <c r="D67" s="140" t="s">
        <v>27</v>
      </c>
      <c r="E67" s="133" t="str">
        <f t="shared" si="0"/>
        <v xml:space="preserve"> </v>
      </c>
      <c r="F67" s="134"/>
    </row>
    <row r="68" spans="1:6" ht="13.5">
      <c r="A68" s="130">
        <v>1</v>
      </c>
      <c r="B68" s="40">
        <v>43926</v>
      </c>
      <c r="C68" s="38" t="s">
        <v>65</v>
      </c>
      <c r="D68" s="140" t="s">
        <v>27</v>
      </c>
      <c r="E68" s="133" t="str">
        <f t="shared" si="0"/>
        <v xml:space="preserve"> </v>
      </c>
      <c r="F68" s="134"/>
    </row>
    <row r="69" spans="1:6" ht="13.5">
      <c r="A69" s="137">
        <v>4</v>
      </c>
      <c r="B69" s="40">
        <v>43931</v>
      </c>
      <c r="C69" s="97" t="s">
        <v>107</v>
      </c>
      <c r="D69" s="140" t="s">
        <v>27</v>
      </c>
      <c r="E69" s="133" t="str">
        <f t="shared" si="0"/>
        <v xml:space="preserve"> </v>
      </c>
      <c r="F69" s="134"/>
    </row>
    <row r="70" spans="1:6" ht="13.5">
      <c r="A70" s="130">
        <v>1</v>
      </c>
      <c r="B70" s="40">
        <v>43933</v>
      </c>
      <c r="C70" s="38" t="s">
        <v>65</v>
      </c>
      <c r="D70" s="140" t="s">
        <v>27</v>
      </c>
      <c r="E70" s="133" t="str">
        <f t="shared" si="0"/>
        <v xml:space="preserve"> </v>
      </c>
      <c r="F70" s="134"/>
    </row>
    <row r="71" spans="1:6" ht="13.5">
      <c r="A71" s="130">
        <v>1</v>
      </c>
      <c r="B71" s="40">
        <v>43934</v>
      </c>
      <c r="C71" s="38" t="s">
        <v>65</v>
      </c>
      <c r="D71" s="140" t="s">
        <v>27</v>
      </c>
      <c r="E71" s="133" t="str">
        <f t="shared" si="0"/>
        <v xml:space="preserve"> </v>
      </c>
      <c r="F71" s="134"/>
    </row>
    <row r="72" spans="1:6" ht="13.5">
      <c r="A72" s="137">
        <v>2</v>
      </c>
      <c r="B72" s="40">
        <v>43940</v>
      </c>
      <c r="C72" s="119" t="s">
        <v>85</v>
      </c>
      <c r="D72" s="140" t="s">
        <v>27</v>
      </c>
      <c r="E72" s="133" t="str">
        <f t="shared" si="0"/>
        <v xml:space="preserve"> </v>
      </c>
      <c r="F72" s="134"/>
    </row>
    <row r="73" spans="1:6" ht="13.5">
      <c r="A73" s="137">
        <v>2</v>
      </c>
      <c r="B73" s="40">
        <v>43940</v>
      </c>
      <c r="C73" s="123" t="s">
        <v>79</v>
      </c>
      <c r="D73" s="140" t="s">
        <v>27</v>
      </c>
      <c r="E73" s="133" t="str">
        <f t="shared" si="0"/>
        <v xml:space="preserve"> </v>
      </c>
      <c r="F73" s="134"/>
    </row>
    <row r="74" spans="1:6" ht="13.5">
      <c r="A74" s="130">
        <v>1</v>
      </c>
      <c r="B74" s="40">
        <v>43940</v>
      </c>
      <c r="C74" s="38" t="s">
        <v>65</v>
      </c>
      <c r="D74" s="140" t="s">
        <v>27</v>
      </c>
      <c r="E74" s="133" t="str">
        <f t="shared" si="0"/>
        <v xml:space="preserve"> </v>
      </c>
      <c r="F74" s="134"/>
    </row>
    <row r="75" spans="1:6" ht="13.5">
      <c r="A75" s="138">
        <v>2</v>
      </c>
      <c r="B75" s="40">
        <v>43943</v>
      </c>
      <c r="C75" s="39" t="s">
        <v>49</v>
      </c>
      <c r="D75" s="140" t="s">
        <v>27</v>
      </c>
      <c r="E75" s="133" t="str">
        <f t="shared" si="0"/>
        <v xml:space="preserve"> </v>
      </c>
      <c r="F75" s="134"/>
    </row>
    <row r="76" spans="1:6" ht="13.5">
      <c r="A76" s="138">
        <v>2</v>
      </c>
      <c r="B76" s="40">
        <v>43946</v>
      </c>
      <c r="C76" s="39" t="s">
        <v>87</v>
      </c>
      <c r="D76" s="140" t="s">
        <v>27</v>
      </c>
      <c r="E76" s="133" t="str">
        <f t="shared" si="0"/>
        <v xml:space="preserve"> </v>
      </c>
      <c r="F76" s="134"/>
    </row>
    <row r="77" spans="1:6" ht="13.5">
      <c r="A77" s="137">
        <v>2</v>
      </c>
      <c r="B77" s="40">
        <v>43947</v>
      </c>
      <c r="C77" s="123" t="s">
        <v>95</v>
      </c>
      <c r="D77" s="140" t="s">
        <v>27</v>
      </c>
      <c r="E77" s="133" t="str">
        <f t="shared" si="0"/>
        <v xml:space="preserve"> </v>
      </c>
      <c r="F77" s="134"/>
    </row>
    <row r="78" spans="1:6" ht="13.5">
      <c r="A78" s="130">
        <v>1</v>
      </c>
      <c r="B78" s="40">
        <v>43947</v>
      </c>
      <c r="C78" s="38" t="s">
        <v>65</v>
      </c>
      <c r="D78" s="140" t="s">
        <v>27</v>
      </c>
      <c r="E78" s="133" t="str">
        <f t="shared" si="0"/>
        <v xml:space="preserve"> </v>
      </c>
      <c r="F78" s="134"/>
    </row>
    <row r="79" spans="1:6" ht="13.5">
      <c r="A79" s="138">
        <v>2</v>
      </c>
      <c r="B79" s="40">
        <v>43952</v>
      </c>
      <c r="C79" s="119" t="s">
        <v>83</v>
      </c>
      <c r="D79" s="140" t="s">
        <v>27</v>
      </c>
      <c r="E79" s="133" t="str">
        <f t="shared" si="0"/>
        <v xml:space="preserve"> </v>
      </c>
      <c r="F79" s="134"/>
    </row>
    <row r="80" spans="1:6" ht="13.5">
      <c r="A80" s="138">
        <v>2</v>
      </c>
      <c r="B80" s="40">
        <v>43952</v>
      </c>
      <c r="C80" s="39" t="s">
        <v>50</v>
      </c>
      <c r="D80" s="140" t="s">
        <v>27</v>
      </c>
      <c r="E80" s="133" t="str">
        <f t="shared" si="0"/>
        <v xml:space="preserve"> </v>
      </c>
      <c r="F80" s="134"/>
    </row>
    <row r="81" spans="1:6" ht="13.5">
      <c r="A81" s="130">
        <v>1</v>
      </c>
      <c r="B81" s="40">
        <v>43952</v>
      </c>
      <c r="C81" s="38" t="s">
        <v>65</v>
      </c>
      <c r="D81" s="140" t="s">
        <v>27</v>
      </c>
      <c r="E81" s="133" t="str">
        <f t="shared" si="0"/>
        <v xml:space="preserve"> </v>
      </c>
      <c r="F81" s="134"/>
    </row>
    <row r="82" spans="1:6" ht="13.5">
      <c r="A82" s="137">
        <v>2</v>
      </c>
      <c r="B82" s="40">
        <v>43954</v>
      </c>
      <c r="C82" s="123" t="s">
        <v>82</v>
      </c>
      <c r="D82" s="140" t="s">
        <v>27</v>
      </c>
      <c r="E82" s="133" t="str">
        <f t="shared" si="0"/>
        <v xml:space="preserve"> </v>
      </c>
      <c r="F82" s="134"/>
    </row>
    <row r="83" spans="1:6" ht="13.5">
      <c r="A83" s="130">
        <v>1</v>
      </c>
      <c r="B83" s="40">
        <v>43954</v>
      </c>
      <c r="C83" s="38" t="s">
        <v>65</v>
      </c>
      <c r="D83" s="140" t="s">
        <v>27</v>
      </c>
      <c r="E83" s="133" t="str">
        <f t="shared" si="0"/>
        <v xml:space="preserve"> </v>
      </c>
      <c r="F83" s="134"/>
    </row>
    <row r="84" spans="1:6" ht="13.5">
      <c r="A84" s="138">
        <v>2</v>
      </c>
      <c r="B84" s="40">
        <v>43959</v>
      </c>
      <c r="C84" s="39" t="s">
        <v>52</v>
      </c>
      <c r="D84" s="140" t="s">
        <v>27</v>
      </c>
      <c r="E84" s="133" t="str">
        <f t="shared" si="0"/>
        <v xml:space="preserve"> </v>
      </c>
      <c r="F84" s="134"/>
    </row>
    <row r="85" spans="1:6" ht="13.5">
      <c r="A85" s="137">
        <v>8</v>
      </c>
      <c r="B85" s="40">
        <v>43959</v>
      </c>
      <c r="C85" s="97" t="s">
        <v>116</v>
      </c>
      <c r="D85" s="140" t="s">
        <v>27</v>
      </c>
      <c r="E85" s="133" t="str">
        <f t="shared" si="0"/>
        <v xml:space="preserve"> </v>
      </c>
      <c r="F85" s="134"/>
    </row>
    <row r="86" spans="1:6" ht="13.5">
      <c r="A86" s="130">
        <v>1</v>
      </c>
      <c r="B86" s="40">
        <v>43959</v>
      </c>
      <c r="C86" s="38" t="s">
        <v>65</v>
      </c>
      <c r="D86" s="140" t="s">
        <v>27</v>
      </c>
      <c r="E86" s="133" t="str">
        <f t="shared" si="0"/>
        <v xml:space="preserve"> </v>
      </c>
      <c r="F86" s="134"/>
    </row>
    <row r="87" spans="1:6" ht="13.5">
      <c r="A87" s="130">
        <v>1</v>
      </c>
      <c r="B87" s="40">
        <v>43961</v>
      </c>
      <c r="C87" s="38" t="s">
        <v>65</v>
      </c>
      <c r="D87" s="140" t="s">
        <v>27</v>
      </c>
      <c r="E87" s="133" t="str">
        <f t="shared" si="0"/>
        <v xml:space="preserve"> </v>
      </c>
      <c r="F87" s="134"/>
    </row>
    <row r="88" spans="1:6" ht="13.5">
      <c r="A88" s="138">
        <v>2</v>
      </c>
      <c r="B88" s="40">
        <v>43967</v>
      </c>
      <c r="C88" s="39" t="s">
        <v>51</v>
      </c>
      <c r="D88" s="140" t="s">
        <v>27</v>
      </c>
      <c r="E88" s="133" t="str">
        <f t="shared" si="0"/>
        <v xml:space="preserve"> </v>
      </c>
      <c r="F88" s="134"/>
    </row>
    <row r="89" spans="1:6" ht="13.5">
      <c r="A89" s="138">
        <v>2</v>
      </c>
      <c r="B89" s="40">
        <v>43968</v>
      </c>
      <c r="C89" s="39" t="s">
        <v>63</v>
      </c>
      <c r="D89" s="140" t="s">
        <v>27</v>
      </c>
      <c r="E89" s="133" t="str">
        <f t="shared" si="0"/>
        <v xml:space="preserve"> </v>
      </c>
      <c r="F89" s="134"/>
    </row>
    <row r="90" spans="1:6" ht="13.5">
      <c r="A90" s="130">
        <v>1</v>
      </c>
      <c r="B90" s="40">
        <v>43968</v>
      </c>
      <c r="C90" s="38" t="s">
        <v>65</v>
      </c>
      <c r="D90" s="140" t="s">
        <v>27</v>
      </c>
      <c r="E90" s="133" t="str">
        <f t="shared" si="0"/>
        <v xml:space="preserve"> </v>
      </c>
      <c r="F90" s="134"/>
    </row>
    <row r="91" spans="1:6" ht="13.5">
      <c r="A91" s="130">
        <v>1</v>
      </c>
      <c r="B91" s="40">
        <v>43972</v>
      </c>
      <c r="C91" s="38" t="s">
        <v>65</v>
      </c>
      <c r="D91" s="140" t="s">
        <v>27</v>
      </c>
      <c r="E91" s="133" t="str">
        <f t="shared" si="0"/>
        <v xml:space="preserve"> </v>
      </c>
      <c r="F91" s="134"/>
    </row>
    <row r="92" spans="1:6" ht="13.5">
      <c r="A92" s="130">
        <v>1</v>
      </c>
      <c r="B92" s="40">
        <v>43975</v>
      </c>
      <c r="C92" s="38" t="s">
        <v>65</v>
      </c>
      <c r="D92" s="140" t="s">
        <v>27</v>
      </c>
      <c r="E92" s="133" t="str">
        <f t="shared" si="0"/>
        <v xml:space="preserve"> </v>
      </c>
      <c r="F92" s="134"/>
    </row>
    <row r="93" spans="1:6" ht="13.5">
      <c r="A93" s="137">
        <v>4</v>
      </c>
      <c r="B93" s="40">
        <v>43981</v>
      </c>
      <c r="C93" s="97" t="s">
        <v>106</v>
      </c>
      <c r="D93" s="140" t="s">
        <v>27</v>
      </c>
      <c r="E93" s="133" t="str">
        <f t="shared" si="0"/>
        <v xml:space="preserve"> </v>
      </c>
      <c r="F93" s="134"/>
    </row>
    <row r="94" spans="1:6" ht="13.5">
      <c r="A94" s="137">
        <v>2</v>
      </c>
      <c r="B94" s="40">
        <v>43982</v>
      </c>
      <c r="C94" s="97" t="s">
        <v>108</v>
      </c>
      <c r="D94" s="140" t="s">
        <v>27</v>
      </c>
      <c r="E94" s="133" t="str">
        <f t="shared" si="0"/>
        <v xml:space="preserve"> </v>
      </c>
      <c r="F94" s="134"/>
    </row>
    <row r="95" spans="1:6" ht="13.5">
      <c r="A95" s="130">
        <v>1</v>
      </c>
      <c r="B95" s="40">
        <v>43982</v>
      </c>
      <c r="C95" s="38" t="s">
        <v>65</v>
      </c>
      <c r="D95" s="140" t="s">
        <v>27</v>
      </c>
      <c r="E95" s="133" t="str">
        <f t="shared" si="0"/>
        <v xml:space="preserve"> </v>
      </c>
      <c r="F95" s="134"/>
    </row>
    <row r="96" spans="1:6" ht="13.5">
      <c r="A96" s="130">
        <v>1</v>
      </c>
      <c r="B96" s="40">
        <v>43983</v>
      </c>
      <c r="C96" s="38" t="s">
        <v>65</v>
      </c>
      <c r="D96" s="140" t="s">
        <v>27</v>
      </c>
      <c r="E96" s="133" t="str">
        <f t="shared" si="0"/>
        <v xml:space="preserve"> </v>
      </c>
      <c r="F96" s="134"/>
    </row>
    <row r="97" spans="1:10" ht="13.5">
      <c r="A97" s="130">
        <v>2</v>
      </c>
      <c r="B97" s="40">
        <v>43988</v>
      </c>
      <c r="C97" s="97" t="s">
        <v>86</v>
      </c>
      <c r="D97" s="140"/>
      <c r="E97" s="133" t="str">
        <f t="shared" si="0"/>
        <v xml:space="preserve"> </v>
      </c>
      <c r="F97" s="134"/>
    </row>
    <row r="98" spans="1:10" ht="13.5">
      <c r="A98" s="130">
        <v>1</v>
      </c>
      <c r="B98" s="40">
        <v>43989</v>
      </c>
      <c r="C98" s="38" t="s">
        <v>65</v>
      </c>
      <c r="D98" s="140" t="s">
        <v>27</v>
      </c>
      <c r="E98" s="133" t="str">
        <f t="shared" si="0"/>
        <v xml:space="preserve"> </v>
      </c>
      <c r="F98" s="134"/>
    </row>
    <row r="99" spans="1:10" ht="13.5">
      <c r="A99" s="130">
        <v>2</v>
      </c>
      <c r="B99" s="40">
        <v>43995</v>
      </c>
      <c r="C99" s="124" t="s">
        <v>88</v>
      </c>
      <c r="D99" s="140" t="s">
        <v>27</v>
      </c>
      <c r="E99" s="133" t="str">
        <f t="shared" si="0"/>
        <v xml:space="preserve"> </v>
      </c>
      <c r="F99" s="134"/>
    </row>
    <row r="100" spans="1:10" ht="13.5">
      <c r="A100" s="137">
        <v>2</v>
      </c>
      <c r="B100" s="40">
        <v>43995</v>
      </c>
      <c r="C100" s="39" t="s">
        <v>117</v>
      </c>
      <c r="D100" s="140" t="s">
        <v>27</v>
      </c>
      <c r="E100" s="133" t="str">
        <f t="shared" ref="E100:E150" si="1">IF(ISNUMBER(D100),A100," ")</f>
        <v xml:space="preserve"> </v>
      </c>
      <c r="F100" s="136" t="s">
        <v>2</v>
      </c>
    </row>
    <row r="101" spans="1:10" ht="13.5">
      <c r="A101" s="137">
        <v>2</v>
      </c>
      <c r="B101" s="40">
        <v>43996</v>
      </c>
      <c r="C101" s="123" t="s">
        <v>89</v>
      </c>
      <c r="D101" s="140" t="s">
        <v>27</v>
      </c>
      <c r="E101" s="133" t="str">
        <f t="shared" si="1"/>
        <v xml:space="preserve"> </v>
      </c>
    </row>
    <row r="102" spans="1:10">
      <c r="A102" s="130">
        <v>1</v>
      </c>
      <c r="B102" s="40">
        <v>43996</v>
      </c>
      <c r="C102" s="38" t="s">
        <v>65</v>
      </c>
      <c r="D102" s="140" t="s">
        <v>27</v>
      </c>
      <c r="E102" s="133" t="str">
        <f t="shared" si="1"/>
        <v xml:space="preserve"> </v>
      </c>
      <c r="J102" s="98"/>
    </row>
    <row r="103" spans="1:10" ht="13.5">
      <c r="A103" s="138">
        <v>8</v>
      </c>
      <c r="B103" s="40">
        <v>43999</v>
      </c>
      <c r="C103" s="97" t="s">
        <v>53</v>
      </c>
      <c r="D103" s="140" t="s">
        <v>27</v>
      </c>
      <c r="E103" s="133" t="str">
        <f t="shared" si="1"/>
        <v xml:space="preserve"> </v>
      </c>
      <c r="J103" s="98"/>
    </row>
    <row r="104" spans="1:10" ht="13.5">
      <c r="A104" s="137">
        <v>6</v>
      </c>
      <c r="B104" s="40">
        <v>43999</v>
      </c>
      <c r="C104" s="97" t="s">
        <v>109</v>
      </c>
      <c r="D104" s="140" t="s">
        <v>27</v>
      </c>
      <c r="E104" s="133" t="str">
        <f t="shared" si="1"/>
        <v xml:space="preserve"> </v>
      </c>
      <c r="J104" s="98"/>
    </row>
    <row r="105" spans="1:10">
      <c r="A105" s="130">
        <v>1</v>
      </c>
      <c r="B105" s="40">
        <v>44003</v>
      </c>
      <c r="C105" s="38" t="s">
        <v>65</v>
      </c>
      <c r="D105" s="140" t="s">
        <v>27</v>
      </c>
      <c r="E105" s="133" t="str">
        <f t="shared" si="1"/>
        <v xml:space="preserve"> </v>
      </c>
      <c r="J105" s="98"/>
    </row>
    <row r="106" spans="1:10" ht="13.5">
      <c r="A106" s="137">
        <v>2</v>
      </c>
      <c r="B106" s="40">
        <v>44009</v>
      </c>
      <c r="C106" s="97" t="s">
        <v>96</v>
      </c>
      <c r="D106" s="140" t="s">
        <v>27</v>
      </c>
      <c r="E106" s="133" t="str">
        <f t="shared" si="1"/>
        <v xml:space="preserve"> </v>
      </c>
      <c r="J106" s="98"/>
    </row>
    <row r="107" spans="1:10" ht="13.5">
      <c r="A107" s="137">
        <v>2</v>
      </c>
      <c r="B107" s="40">
        <v>44010</v>
      </c>
      <c r="C107" s="123" t="s">
        <v>102</v>
      </c>
      <c r="D107" s="140" t="s">
        <v>27</v>
      </c>
      <c r="E107" s="133" t="str">
        <f t="shared" si="1"/>
        <v xml:space="preserve"> </v>
      </c>
      <c r="J107" s="98"/>
    </row>
    <row r="108" spans="1:10">
      <c r="A108" s="130">
        <v>1</v>
      </c>
      <c r="B108" s="40">
        <v>44010</v>
      </c>
      <c r="C108" s="38" t="s">
        <v>65</v>
      </c>
      <c r="D108" s="140" t="s">
        <v>27</v>
      </c>
      <c r="E108" s="133" t="str">
        <f t="shared" si="1"/>
        <v xml:space="preserve"> </v>
      </c>
      <c r="J108" s="98"/>
    </row>
    <row r="109" spans="1:10">
      <c r="A109" s="138">
        <v>2</v>
      </c>
      <c r="B109" s="40">
        <v>44016</v>
      </c>
      <c r="C109" s="39" t="s">
        <v>110</v>
      </c>
      <c r="D109" s="140" t="s">
        <v>27</v>
      </c>
      <c r="E109" s="133" t="str">
        <f t="shared" si="1"/>
        <v xml:space="preserve"> </v>
      </c>
      <c r="J109" s="98"/>
    </row>
    <row r="110" spans="1:10">
      <c r="A110" s="137">
        <v>2</v>
      </c>
      <c r="B110" s="40">
        <v>44017</v>
      </c>
      <c r="C110" s="119" t="s">
        <v>115</v>
      </c>
      <c r="D110" s="140" t="s">
        <v>27</v>
      </c>
      <c r="E110" s="133" t="str">
        <f t="shared" si="1"/>
        <v xml:space="preserve"> </v>
      </c>
      <c r="J110" s="98"/>
    </row>
    <row r="111" spans="1:10">
      <c r="A111" s="130">
        <v>1</v>
      </c>
      <c r="B111" s="40">
        <v>44017</v>
      </c>
      <c r="C111" s="38" t="s">
        <v>65</v>
      </c>
      <c r="D111" s="140" t="s">
        <v>27</v>
      </c>
      <c r="E111" s="133" t="str">
        <f t="shared" si="1"/>
        <v xml:space="preserve"> </v>
      </c>
      <c r="F111" s="135"/>
    </row>
    <row r="112" spans="1:10">
      <c r="A112" s="130">
        <v>1</v>
      </c>
      <c r="B112" s="40">
        <v>44024</v>
      </c>
      <c r="C112" s="38" t="s">
        <v>65</v>
      </c>
      <c r="D112" s="140" t="s">
        <v>27</v>
      </c>
      <c r="E112" s="133" t="str">
        <f t="shared" si="1"/>
        <v xml:space="preserve"> </v>
      </c>
      <c r="J112" s="98"/>
    </row>
    <row r="113" spans="1:10">
      <c r="A113" s="130">
        <v>1</v>
      </c>
      <c r="B113" s="40">
        <v>44026</v>
      </c>
      <c r="C113" s="38" t="s">
        <v>65</v>
      </c>
      <c r="D113" s="140" t="s">
        <v>27</v>
      </c>
      <c r="E113" s="133" t="str">
        <f t="shared" si="1"/>
        <v xml:space="preserve"> </v>
      </c>
      <c r="J113" s="98"/>
    </row>
    <row r="114" spans="1:10">
      <c r="A114" s="130">
        <v>1</v>
      </c>
      <c r="B114" s="40">
        <v>44031</v>
      </c>
      <c r="C114" s="38" t="s">
        <v>65</v>
      </c>
      <c r="D114" s="140" t="s">
        <v>27</v>
      </c>
      <c r="E114" s="133" t="str">
        <f t="shared" si="1"/>
        <v xml:space="preserve"> </v>
      </c>
      <c r="F114" s="135"/>
    </row>
    <row r="115" spans="1:10">
      <c r="A115" s="130">
        <v>1</v>
      </c>
      <c r="B115" s="40">
        <v>44038</v>
      </c>
      <c r="C115" s="38" t="s">
        <v>65</v>
      </c>
      <c r="D115" s="140" t="s">
        <v>27</v>
      </c>
      <c r="E115" s="133" t="str">
        <f t="shared" si="1"/>
        <v xml:space="preserve"> </v>
      </c>
      <c r="F115" s="135"/>
    </row>
    <row r="116" spans="1:10">
      <c r="A116" s="137">
        <v>8</v>
      </c>
      <c r="B116" s="40">
        <v>44045</v>
      </c>
      <c r="C116" s="39" t="s">
        <v>111</v>
      </c>
      <c r="D116" s="140" t="s">
        <v>27</v>
      </c>
      <c r="E116" s="133" t="str">
        <f t="shared" si="1"/>
        <v xml:space="preserve"> </v>
      </c>
      <c r="F116" s="135"/>
    </row>
    <row r="117" spans="1:10">
      <c r="A117" s="130">
        <v>1</v>
      </c>
      <c r="B117" s="40">
        <v>44045</v>
      </c>
      <c r="C117" s="38" t="s">
        <v>65</v>
      </c>
      <c r="D117" s="140" t="s">
        <v>27</v>
      </c>
      <c r="E117" s="133" t="str">
        <f t="shared" si="1"/>
        <v xml:space="preserve"> </v>
      </c>
      <c r="J117" s="98"/>
    </row>
    <row r="118" spans="1:10">
      <c r="A118" s="130">
        <v>1</v>
      </c>
      <c r="B118" s="40">
        <v>44052</v>
      </c>
      <c r="C118" s="38" t="s">
        <v>65</v>
      </c>
      <c r="D118" s="140" t="s">
        <v>27</v>
      </c>
      <c r="E118" s="133" t="str">
        <f t="shared" si="1"/>
        <v xml:space="preserve"> </v>
      </c>
      <c r="F118" s="135"/>
    </row>
    <row r="119" spans="1:10">
      <c r="A119" s="130">
        <v>1</v>
      </c>
      <c r="B119" s="40">
        <v>44058</v>
      </c>
      <c r="C119" s="38" t="s">
        <v>65</v>
      </c>
      <c r="D119" s="140" t="s">
        <v>27</v>
      </c>
      <c r="E119" s="133" t="str">
        <f t="shared" si="1"/>
        <v xml:space="preserve"> </v>
      </c>
      <c r="J119" s="98"/>
    </row>
    <row r="120" spans="1:10">
      <c r="A120" s="130">
        <v>1</v>
      </c>
      <c r="B120" s="40">
        <v>44059</v>
      </c>
      <c r="C120" s="38" t="s">
        <v>65</v>
      </c>
      <c r="D120" s="140" t="s">
        <v>27</v>
      </c>
      <c r="E120" s="133" t="str">
        <f t="shared" si="1"/>
        <v xml:space="preserve"> </v>
      </c>
      <c r="J120" s="98"/>
    </row>
    <row r="121" spans="1:10">
      <c r="A121" s="130">
        <v>1</v>
      </c>
      <c r="B121" s="40">
        <v>44066</v>
      </c>
      <c r="C121" s="38" t="s">
        <v>65</v>
      </c>
      <c r="D121" s="140" t="s">
        <v>27</v>
      </c>
      <c r="E121" s="133" t="str">
        <f t="shared" si="1"/>
        <v xml:space="preserve"> </v>
      </c>
      <c r="F121" s="135"/>
    </row>
    <row r="122" spans="1:10">
      <c r="A122" s="130">
        <v>1</v>
      </c>
      <c r="B122" s="40">
        <v>44073</v>
      </c>
      <c r="C122" s="38" t="s">
        <v>65</v>
      </c>
      <c r="D122" s="140" t="s">
        <v>27</v>
      </c>
      <c r="E122" s="133" t="str">
        <f t="shared" si="1"/>
        <v xml:space="preserve"> </v>
      </c>
      <c r="F122" s="135"/>
    </row>
    <row r="123" spans="1:10" ht="13.5">
      <c r="A123" s="137">
        <v>2</v>
      </c>
      <c r="B123" s="40">
        <v>44080</v>
      </c>
      <c r="C123" s="141" t="s">
        <v>90</v>
      </c>
      <c r="D123" s="140" t="s">
        <v>27</v>
      </c>
      <c r="E123" s="133" t="str">
        <f t="shared" si="1"/>
        <v xml:space="preserve"> </v>
      </c>
      <c r="J123" s="98"/>
    </row>
    <row r="124" spans="1:10" ht="13.5">
      <c r="A124" s="130">
        <v>1</v>
      </c>
      <c r="B124" s="40">
        <v>44080</v>
      </c>
      <c r="C124" s="38" t="s">
        <v>65</v>
      </c>
      <c r="D124" s="140" t="s">
        <v>27</v>
      </c>
      <c r="E124" s="133" t="str">
        <f t="shared" si="1"/>
        <v xml:space="preserve"> </v>
      </c>
      <c r="F124" s="134"/>
    </row>
    <row r="125" spans="1:10" ht="15" customHeight="1">
      <c r="A125" s="138">
        <v>2</v>
      </c>
      <c r="B125" s="40">
        <v>44080</v>
      </c>
      <c r="C125" s="123" t="s">
        <v>113</v>
      </c>
      <c r="D125" s="140" t="s">
        <v>27</v>
      </c>
      <c r="E125" s="133" t="str">
        <f t="shared" si="1"/>
        <v xml:space="preserve"> </v>
      </c>
      <c r="F125" s="116"/>
    </row>
    <row r="126" spans="1:10" ht="15" customHeight="1">
      <c r="A126" s="138">
        <v>2</v>
      </c>
      <c r="B126" s="40">
        <v>44086</v>
      </c>
      <c r="C126" s="119" t="s">
        <v>80</v>
      </c>
      <c r="D126" s="140" t="s">
        <v>27</v>
      </c>
      <c r="E126" s="133" t="str">
        <f t="shared" si="1"/>
        <v xml:space="preserve"> </v>
      </c>
      <c r="F126" s="116"/>
    </row>
    <row r="127" spans="1:10" ht="15" customHeight="1">
      <c r="A127" s="130">
        <v>1</v>
      </c>
      <c r="B127" s="40">
        <v>44087</v>
      </c>
      <c r="C127" s="38" t="s">
        <v>65</v>
      </c>
      <c r="D127" s="140" t="s">
        <v>27</v>
      </c>
      <c r="E127" s="133" t="str">
        <f t="shared" si="1"/>
        <v xml:space="preserve"> </v>
      </c>
      <c r="F127" s="117"/>
      <c r="J127" s="98"/>
    </row>
    <row r="128" spans="1:10" ht="15" customHeight="1">
      <c r="A128" s="138">
        <v>2</v>
      </c>
      <c r="B128" s="40">
        <v>44093</v>
      </c>
      <c r="C128" s="39" t="s">
        <v>104</v>
      </c>
      <c r="D128" s="140" t="s">
        <v>27</v>
      </c>
      <c r="E128" s="133" t="str">
        <f t="shared" si="1"/>
        <v xml:space="preserve"> </v>
      </c>
      <c r="F128" s="116"/>
    </row>
    <row r="129" spans="1:10" ht="15" customHeight="1">
      <c r="A129" s="138">
        <v>8</v>
      </c>
      <c r="B129" s="40">
        <v>44094</v>
      </c>
      <c r="C129" s="39" t="s">
        <v>114</v>
      </c>
      <c r="D129" s="140" t="s">
        <v>27</v>
      </c>
      <c r="E129" s="133" t="str">
        <f t="shared" si="1"/>
        <v xml:space="preserve"> </v>
      </c>
      <c r="F129" s="117"/>
      <c r="J129" s="98"/>
    </row>
    <row r="130" spans="1:10" ht="15" customHeight="1">
      <c r="A130" s="137">
        <v>2</v>
      </c>
      <c r="B130" s="40">
        <v>44094</v>
      </c>
      <c r="C130" s="123" t="s">
        <v>97</v>
      </c>
      <c r="D130" s="140" t="s">
        <v>27</v>
      </c>
      <c r="E130" s="133" t="str">
        <f t="shared" si="1"/>
        <v xml:space="preserve"> </v>
      </c>
      <c r="F130" s="118"/>
    </row>
    <row r="131" spans="1:10" ht="15" customHeight="1">
      <c r="A131" s="130">
        <v>1</v>
      </c>
      <c r="B131" s="40">
        <v>44094</v>
      </c>
      <c r="C131" s="38" t="s">
        <v>65</v>
      </c>
      <c r="D131" s="140" t="s">
        <v>27</v>
      </c>
      <c r="E131" s="133" t="str">
        <f t="shared" si="1"/>
        <v xml:space="preserve"> </v>
      </c>
      <c r="F131" s="118"/>
    </row>
    <row r="132" spans="1:10" ht="15" customHeight="1">
      <c r="A132" s="137">
        <v>2</v>
      </c>
      <c r="B132" s="40">
        <v>44100</v>
      </c>
      <c r="C132" s="39" t="s">
        <v>71</v>
      </c>
      <c r="D132" s="140" t="s">
        <v>27</v>
      </c>
      <c r="E132" s="133" t="str">
        <f t="shared" si="1"/>
        <v xml:space="preserve"> </v>
      </c>
      <c r="F132" s="118"/>
    </row>
    <row r="133" spans="1:10" ht="15" customHeight="1">
      <c r="A133" s="137">
        <v>2</v>
      </c>
      <c r="B133" s="40">
        <v>44100</v>
      </c>
      <c r="C133" s="97" t="s">
        <v>101</v>
      </c>
      <c r="D133" s="140" t="s">
        <v>27</v>
      </c>
      <c r="E133" s="133" t="str">
        <f t="shared" si="1"/>
        <v xml:space="preserve"> </v>
      </c>
      <c r="F133" s="117"/>
      <c r="J133" s="98"/>
    </row>
    <row r="134" spans="1:10" ht="15" customHeight="1">
      <c r="A134" s="137">
        <v>1</v>
      </c>
      <c r="B134" s="40">
        <v>44101</v>
      </c>
      <c r="C134" s="123" t="s">
        <v>98</v>
      </c>
      <c r="D134" s="140" t="s">
        <v>27</v>
      </c>
      <c r="E134" s="133" t="str">
        <f t="shared" si="1"/>
        <v xml:space="preserve"> </v>
      </c>
      <c r="F134" s="118"/>
    </row>
    <row r="135" spans="1:10" ht="15" customHeight="1">
      <c r="A135" s="130">
        <v>1</v>
      </c>
      <c r="B135" s="40">
        <v>44101</v>
      </c>
      <c r="C135" s="38" t="s">
        <v>65</v>
      </c>
      <c r="D135" s="140" t="s">
        <v>27</v>
      </c>
      <c r="E135" s="133" t="str">
        <f t="shared" si="1"/>
        <v xml:space="preserve"> </v>
      </c>
      <c r="F135" s="118"/>
    </row>
    <row r="136" spans="1:10" ht="15" customHeight="1">
      <c r="A136" s="137">
        <v>2</v>
      </c>
      <c r="B136" s="40">
        <v>44108</v>
      </c>
      <c r="C136" s="123" t="s">
        <v>99</v>
      </c>
      <c r="D136" s="140" t="s">
        <v>27</v>
      </c>
      <c r="E136" s="133" t="str">
        <f t="shared" si="1"/>
        <v xml:space="preserve"> </v>
      </c>
      <c r="F136" s="117"/>
      <c r="J136" s="98"/>
    </row>
    <row r="137" spans="1:10" ht="15" customHeight="1">
      <c r="A137" s="130">
        <v>1</v>
      </c>
      <c r="B137" s="40">
        <v>44108</v>
      </c>
      <c r="C137" s="38" t="s">
        <v>65</v>
      </c>
      <c r="D137" s="140" t="s">
        <v>27</v>
      </c>
      <c r="E137" s="133" t="str">
        <f t="shared" si="1"/>
        <v xml:space="preserve"> </v>
      </c>
      <c r="F137" s="116"/>
    </row>
    <row r="138" spans="1:10" ht="15" customHeight="1">
      <c r="A138" s="130">
        <v>2</v>
      </c>
      <c r="B138" s="40">
        <v>44114</v>
      </c>
      <c r="C138" s="39" t="s">
        <v>112</v>
      </c>
      <c r="D138" s="140" t="s">
        <v>27</v>
      </c>
      <c r="E138" s="133" t="str">
        <f t="shared" si="1"/>
        <v xml:space="preserve"> </v>
      </c>
      <c r="F138" s="117"/>
      <c r="J138" s="98"/>
    </row>
    <row r="139" spans="1:10" ht="15" customHeight="1">
      <c r="A139" s="130">
        <v>1</v>
      </c>
      <c r="B139" s="40">
        <v>44115</v>
      </c>
      <c r="C139" s="38" t="s">
        <v>65</v>
      </c>
      <c r="D139" s="140" t="s">
        <v>27</v>
      </c>
      <c r="E139" s="133" t="str">
        <f t="shared" si="1"/>
        <v xml:space="preserve"> </v>
      </c>
      <c r="F139" s="117"/>
      <c r="J139" s="98"/>
    </row>
    <row r="140" spans="1:10" ht="15" customHeight="1">
      <c r="A140" s="130">
        <v>2</v>
      </c>
      <c r="B140" s="40">
        <v>44122</v>
      </c>
      <c r="C140" s="123" t="s">
        <v>93</v>
      </c>
      <c r="D140" s="140" t="s">
        <v>27</v>
      </c>
      <c r="E140" s="133" t="str">
        <f t="shared" si="1"/>
        <v xml:space="preserve"> </v>
      </c>
      <c r="F140" s="117"/>
      <c r="J140" s="98"/>
    </row>
    <row r="141" spans="1:10" ht="15" customHeight="1">
      <c r="A141" s="130">
        <v>1</v>
      </c>
      <c r="B141" s="40">
        <v>44122</v>
      </c>
      <c r="C141" s="38" t="s">
        <v>65</v>
      </c>
      <c r="D141" s="140" t="s">
        <v>27</v>
      </c>
      <c r="E141" s="133" t="str">
        <f t="shared" si="1"/>
        <v xml:space="preserve"> </v>
      </c>
      <c r="F141" s="117"/>
      <c r="J141" s="98"/>
    </row>
    <row r="142" spans="1:10" ht="15" customHeight="1">
      <c r="A142" s="137">
        <v>2</v>
      </c>
      <c r="B142" s="40">
        <v>44122</v>
      </c>
      <c r="C142" s="39" t="s">
        <v>103</v>
      </c>
      <c r="D142" s="140" t="s">
        <v>27</v>
      </c>
      <c r="E142" s="133" t="str">
        <f t="shared" si="1"/>
        <v xml:space="preserve"> </v>
      </c>
      <c r="F142" s="116"/>
    </row>
    <row r="143" spans="1:10" ht="15" customHeight="1">
      <c r="A143" s="130">
        <v>1</v>
      </c>
      <c r="B143" s="40">
        <v>44129</v>
      </c>
      <c r="C143" s="38" t="s">
        <v>65</v>
      </c>
      <c r="D143" s="140" t="s">
        <v>27</v>
      </c>
      <c r="E143" s="133" t="str">
        <f t="shared" si="1"/>
        <v xml:space="preserve"> </v>
      </c>
      <c r="F143" s="117"/>
      <c r="J143" s="98"/>
    </row>
    <row r="144" spans="1:10" ht="15" customHeight="1">
      <c r="A144" s="130">
        <v>1</v>
      </c>
      <c r="B144" s="40">
        <v>44136</v>
      </c>
      <c r="C144" s="38" t="s">
        <v>65</v>
      </c>
      <c r="D144" s="140" t="s">
        <v>27</v>
      </c>
      <c r="E144" s="133" t="str">
        <f t="shared" si="1"/>
        <v xml:space="preserve"> </v>
      </c>
      <c r="F144" s="117"/>
      <c r="J144" s="98"/>
    </row>
    <row r="145" spans="1:10" ht="15" customHeight="1">
      <c r="A145" s="130">
        <v>1</v>
      </c>
      <c r="B145" s="40">
        <v>44143</v>
      </c>
      <c r="C145" s="38" t="s">
        <v>65</v>
      </c>
      <c r="D145" s="140" t="s">
        <v>27</v>
      </c>
      <c r="E145" s="133" t="str">
        <f t="shared" si="1"/>
        <v xml:space="preserve"> </v>
      </c>
      <c r="F145" s="117"/>
      <c r="J145" s="98"/>
    </row>
    <row r="146" spans="1:10" ht="15" customHeight="1">
      <c r="A146" s="144">
        <v>2</v>
      </c>
      <c r="B146" s="40">
        <v>44146</v>
      </c>
      <c r="C146" s="97" t="s">
        <v>72</v>
      </c>
      <c r="D146" s="11" t="s">
        <v>27</v>
      </c>
      <c r="E146" s="133" t="str">
        <f t="shared" si="1"/>
        <v xml:space="preserve"> </v>
      </c>
      <c r="F146" s="117"/>
    </row>
    <row r="147" spans="1:10" ht="15" customHeight="1">
      <c r="A147" s="146"/>
      <c r="B147" s="145"/>
      <c r="C147" s="145"/>
      <c r="D147" s="11"/>
      <c r="E147" s="133" t="str">
        <f t="shared" si="1"/>
        <v xml:space="preserve"> </v>
      </c>
      <c r="F147" s="117"/>
      <c r="J147" s="98"/>
    </row>
    <row r="148" spans="1:10" ht="15" customHeight="1">
      <c r="A148" s="130"/>
      <c r="B148" s="40" t="s">
        <v>2</v>
      </c>
      <c r="C148" s="97" t="s">
        <v>2</v>
      </c>
      <c r="D148" s="11"/>
      <c r="E148" s="133" t="str">
        <f t="shared" si="1"/>
        <v xml:space="preserve"> </v>
      </c>
      <c r="F148" s="117"/>
      <c r="J148" s="98"/>
    </row>
    <row r="149" spans="1:10" ht="15" customHeight="1">
      <c r="A149" s="146"/>
      <c r="B149" s="40"/>
      <c r="C149" s="38"/>
      <c r="D149" s="11"/>
      <c r="E149" s="133" t="str">
        <f t="shared" si="1"/>
        <v xml:space="preserve"> </v>
      </c>
      <c r="F149" s="117"/>
      <c r="J149" s="98"/>
    </row>
    <row r="150" spans="1:10" ht="15" customHeight="1">
      <c r="A150" s="130"/>
      <c r="B150" s="40"/>
      <c r="C150" s="38"/>
      <c r="D150" s="140"/>
      <c r="E150" s="133" t="str">
        <f t="shared" si="1"/>
        <v xml:space="preserve"> </v>
      </c>
      <c r="F150" s="117"/>
      <c r="J150" s="98"/>
    </row>
    <row r="151" spans="1:10" ht="16.5" customHeight="1" thickBot="1">
      <c r="A151" s="43" t="s">
        <v>2</v>
      </c>
      <c r="B151" s="56" t="s">
        <v>2</v>
      </c>
      <c r="C151" s="131"/>
      <c r="D151" s="129"/>
      <c r="E151" s="132" t="str">
        <f t="shared" ref="E151" si="2">IF(ISNUMBER(D151),A151," ")</f>
        <v xml:space="preserve"> </v>
      </c>
    </row>
    <row r="152" spans="1:10" ht="14.25" thickTop="1" thickBot="1">
      <c r="B152" s="83" t="s">
        <v>2</v>
      </c>
      <c r="D152" s="139"/>
      <c r="E152" s="81" t="str">
        <f>IF(ISNUMBER(D152),A152," ")</f>
        <v xml:space="preserve"> </v>
      </c>
    </row>
    <row r="153" spans="1:10" ht="18" customHeight="1" thickTop="1" thickBot="1">
      <c r="C153" s="84" t="s">
        <v>17</v>
      </c>
      <c r="D153" s="18">
        <f>SUM(D34:D151)</f>
        <v>0</v>
      </c>
      <c r="E153" s="18">
        <f>SUM(E34:E151)</f>
        <v>0</v>
      </c>
    </row>
    <row r="154" spans="1:10">
      <c r="D154" s="99"/>
    </row>
    <row r="155" spans="1:10" ht="15.75">
      <c r="B155" s="71" t="s">
        <v>13</v>
      </c>
      <c r="D155" s="81"/>
      <c r="F155" s="1" t="s">
        <v>2</v>
      </c>
    </row>
    <row r="156" spans="1:10" ht="12" customHeight="1" thickBot="1">
      <c r="D156" s="81"/>
    </row>
    <row r="157" spans="1:10" ht="39.75" thickTop="1" thickBot="1">
      <c r="A157" s="113" t="s">
        <v>12</v>
      </c>
      <c r="B157" s="112" t="s">
        <v>0</v>
      </c>
      <c r="C157" s="110" t="s">
        <v>22</v>
      </c>
      <c r="D157" s="110" t="s">
        <v>105</v>
      </c>
      <c r="E157" s="111" t="s">
        <v>1</v>
      </c>
    </row>
    <row r="158" spans="1:10" ht="15" customHeight="1" thickTop="1" thickBot="1">
      <c r="A158" s="49">
        <f t="shared" ref="A158:A167" si="3">(IF(AND(D158&gt;0,D158&lt;100),1,ROUNDDOWN(D158/100+1,0)))</f>
        <v>1</v>
      </c>
      <c r="B158" s="57" t="s">
        <v>2</v>
      </c>
      <c r="C158" s="9" t="s">
        <v>2</v>
      </c>
      <c r="D158" s="142"/>
      <c r="E158" s="20" t="str">
        <f t="shared" ref="E158:E167" si="4">IF(ISNUMBER(D158),A158," ")</f>
        <v xml:space="preserve"> </v>
      </c>
    </row>
    <row r="159" spans="1:10" ht="15" customHeight="1" thickTop="1" thickBot="1">
      <c r="A159" s="49">
        <f t="shared" si="3"/>
        <v>1</v>
      </c>
      <c r="B159" s="58" t="s">
        <v>2</v>
      </c>
      <c r="C159" s="10"/>
      <c r="D159" s="142"/>
      <c r="E159" s="20" t="str">
        <f t="shared" si="4"/>
        <v xml:space="preserve"> </v>
      </c>
    </row>
    <row r="160" spans="1:10" ht="15" customHeight="1" thickTop="1" thickBot="1">
      <c r="A160" s="49">
        <f t="shared" si="3"/>
        <v>1</v>
      </c>
      <c r="B160" s="58" t="s">
        <v>2</v>
      </c>
      <c r="C160" s="10" t="s">
        <v>2</v>
      </c>
      <c r="D160" s="142"/>
      <c r="E160" s="20" t="str">
        <f t="shared" si="4"/>
        <v xml:space="preserve"> </v>
      </c>
    </row>
    <row r="161" spans="1:7" ht="15" customHeight="1" thickTop="1" thickBot="1">
      <c r="A161" s="49">
        <f t="shared" si="3"/>
        <v>1</v>
      </c>
      <c r="B161" s="58" t="s">
        <v>2</v>
      </c>
      <c r="C161" s="10" t="s">
        <v>2</v>
      </c>
      <c r="D161" s="142"/>
      <c r="E161" s="20" t="str">
        <f t="shared" si="4"/>
        <v xml:space="preserve"> </v>
      </c>
    </row>
    <row r="162" spans="1:7" ht="15" customHeight="1" thickTop="1" thickBot="1">
      <c r="A162" s="49">
        <f t="shared" si="3"/>
        <v>1</v>
      </c>
      <c r="B162" s="58" t="s">
        <v>2</v>
      </c>
      <c r="C162" s="10" t="s">
        <v>2</v>
      </c>
      <c r="D162" s="142"/>
      <c r="E162" s="20" t="str">
        <f t="shared" si="4"/>
        <v xml:space="preserve"> </v>
      </c>
    </row>
    <row r="163" spans="1:7" ht="15" customHeight="1" thickTop="1" thickBot="1">
      <c r="A163" s="49">
        <f t="shared" si="3"/>
        <v>1</v>
      </c>
      <c r="B163" s="58" t="s">
        <v>2</v>
      </c>
      <c r="C163" s="10" t="s">
        <v>2</v>
      </c>
      <c r="D163" s="142"/>
      <c r="E163" s="20" t="str">
        <f t="shared" si="4"/>
        <v xml:space="preserve"> </v>
      </c>
    </row>
    <row r="164" spans="1:7" ht="15" customHeight="1" thickTop="1" thickBot="1">
      <c r="A164" s="49">
        <f t="shared" si="3"/>
        <v>1</v>
      </c>
      <c r="B164" s="58" t="s">
        <v>2</v>
      </c>
      <c r="C164" s="10" t="s">
        <v>2</v>
      </c>
      <c r="D164" s="142"/>
      <c r="E164" s="20" t="str">
        <f t="shared" si="4"/>
        <v xml:space="preserve"> </v>
      </c>
    </row>
    <row r="165" spans="1:7" ht="15" customHeight="1" thickTop="1" thickBot="1">
      <c r="A165" s="49">
        <f t="shared" si="3"/>
        <v>1</v>
      </c>
      <c r="B165" s="58" t="s">
        <v>2</v>
      </c>
      <c r="C165" s="10" t="s">
        <v>2</v>
      </c>
      <c r="D165" s="142"/>
      <c r="E165" s="20" t="str">
        <f t="shared" si="4"/>
        <v xml:space="preserve"> </v>
      </c>
    </row>
    <row r="166" spans="1:7" ht="15" customHeight="1" thickTop="1" thickBot="1">
      <c r="A166" s="49">
        <f t="shared" si="3"/>
        <v>1</v>
      </c>
      <c r="B166" s="58" t="s">
        <v>2</v>
      </c>
      <c r="C166" s="10" t="s">
        <v>2</v>
      </c>
      <c r="D166" s="142"/>
      <c r="E166" s="20" t="str">
        <f t="shared" si="4"/>
        <v xml:space="preserve"> </v>
      </c>
    </row>
    <row r="167" spans="1:7" ht="15" customHeight="1" thickTop="1" thickBot="1">
      <c r="A167" s="49">
        <f t="shared" si="3"/>
        <v>1</v>
      </c>
      <c r="B167" s="59" t="s">
        <v>2</v>
      </c>
      <c r="C167" s="14" t="s">
        <v>2</v>
      </c>
      <c r="D167" s="143"/>
      <c r="E167" s="19" t="str">
        <f t="shared" si="4"/>
        <v xml:space="preserve"> </v>
      </c>
    </row>
    <row r="168" spans="1:7" ht="13.5" thickBot="1">
      <c r="A168" s="81"/>
      <c r="B168" s="82"/>
      <c r="D168" s="99" t="s">
        <v>2</v>
      </c>
      <c r="E168" s="81"/>
    </row>
    <row r="169" spans="1:7" ht="19.5" customHeight="1" thickTop="1" thickBot="1">
      <c r="A169" s="81"/>
      <c r="B169" s="82"/>
      <c r="C169" s="84" t="s">
        <v>16</v>
      </c>
      <c r="D169" s="18">
        <f>SUM(D158:D167)</f>
        <v>0</v>
      </c>
      <c r="E169" s="18">
        <f>SUM(E158:E167)</f>
        <v>0</v>
      </c>
    </row>
    <row r="170" spans="1:7" ht="13.5" thickBot="1">
      <c r="A170" s="81"/>
      <c r="B170" s="82"/>
      <c r="C170" s="81"/>
      <c r="D170" s="99" t="s">
        <v>27</v>
      </c>
      <c r="E170" s="81"/>
    </row>
    <row r="171" spans="1:7" ht="14.25" thickTop="1" thickBot="1">
      <c r="A171" s="81"/>
      <c r="B171" s="82"/>
      <c r="C171" s="84" t="s">
        <v>15</v>
      </c>
      <c r="D171" s="121">
        <f>SUM(D153+D169)</f>
        <v>0</v>
      </c>
      <c r="E171" s="21">
        <f>SUM(E153+E169)</f>
        <v>0</v>
      </c>
    </row>
    <row r="172" spans="1:7" ht="9" customHeight="1">
      <c r="A172" s="81"/>
      <c r="B172" s="82"/>
      <c r="C172" s="81"/>
      <c r="D172" s="99" t="s">
        <v>2</v>
      </c>
      <c r="E172" s="99" t="s">
        <v>2</v>
      </c>
    </row>
    <row r="173" spans="1:7" ht="15.75">
      <c r="B173" s="72" t="s">
        <v>30</v>
      </c>
      <c r="D173" s="99" t="s">
        <v>2</v>
      </c>
    </row>
    <row r="174" spans="1:7" ht="9.75" customHeight="1" thickBot="1">
      <c r="D174" s="81"/>
    </row>
    <row r="175" spans="1:7" ht="39" thickBot="1">
      <c r="A175" s="78" t="s">
        <v>34</v>
      </c>
      <c r="B175" s="79" t="s">
        <v>32</v>
      </c>
      <c r="C175" s="80" t="s">
        <v>33</v>
      </c>
      <c r="D175" s="115" t="s">
        <v>28</v>
      </c>
      <c r="E175" s="115" t="s">
        <v>18</v>
      </c>
      <c r="F175" s="115" t="s">
        <v>29</v>
      </c>
      <c r="G175" s="114" t="s">
        <v>19</v>
      </c>
    </row>
    <row r="176" spans="1:7" ht="15" customHeight="1">
      <c r="A176" s="30">
        <f t="shared" ref="A176:A226" si="5">COUNT(D176:F176)</f>
        <v>0</v>
      </c>
      <c r="B176" s="60">
        <v>43781</v>
      </c>
      <c r="C176" s="44">
        <v>43786</v>
      </c>
      <c r="D176" s="15" t="s">
        <v>2</v>
      </c>
      <c r="E176" s="15"/>
      <c r="F176" s="15"/>
      <c r="G176" s="100" t="s">
        <v>2</v>
      </c>
    </row>
    <row r="177" spans="1:9" ht="15" customHeight="1">
      <c r="A177" s="30">
        <f t="shared" si="5"/>
        <v>0</v>
      </c>
      <c r="B177" s="61">
        <v>43787</v>
      </c>
      <c r="C177" s="44">
        <v>43793</v>
      </c>
      <c r="D177" s="15" t="s">
        <v>2</v>
      </c>
      <c r="E177" s="15"/>
      <c r="F177" s="15" t="s">
        <v>2</v>
      </c>
      <c r="G177" s="35"/>
    </row>
    <row r="178" spans="1:9" ht="15" customHeight="1">
      <c r="A178" s="30">
        <f t="shared" si="5"/>
        <v>0</v>
      </c>
      <c r="B178" s="60">
        <v>43794</v>
      </c>
      <c r="C178" s="44">
        <v>43800</v>
      </c>
      <c r="D178" s="15" t="s">
        <v>2</v>
      </c>
      <c r="E178" s="15" t="s">
        <v>2</v>
      </c>
      <c r="F178" s="15"/>
      <c r="G178" s="35"/>
      <c r="H178" s="1" t="s">
        <v>2</v>
      </c>
      <c r="I178" s="122" t="s">
        <v>2</v>
      </c>
    </row>
    <row r="179" spans="1:9" ht="15" customHeight="1">
      <c r="A179" s="30">
        <f t="shared" si="5"/>
        <v>0</v>
      </c>
      <c r="B179" s="61">
        <v>43801</v>
      </c>
      <c r="C179" s="44">
        <v>43807</v>
      </c>
      <c r="D179" s="15" t="s">
        <v>2</v>
      </c>
      <c r="E179" s="15" t="s">
        <v>2</v>
      </c>
      <c r="F179" s="15" t="s">
        <v>2</v>
      </c>
      <c r="G179" s="35"/>
      <c r="I179" s="98"/>
    </row>
    <row r="180" spans="1:9" ht="15" customHeight="1">
      <c r="A180" s="30">
        <f t="shared" si="5"/>
        <v>0</v>
      </c>
      <c r="B180" s="61">
        <v>43808</v>
      </c>
      <c r="C180" s="44">
        <v>43814</v>
      </c>
      <c r="D180" s="15" t="s">
        <v>2</v>
      </c>
      <c r="E180" s="15" t="s">
        <v>2</v>
      </c>
      <c r="F180" s="15" t="s">
        <v>2</v>
      </c>
      <c r="G180" s="77" t="s">
        <v>2</v>
      </c>
    </row>
    <row r="181" spans="1:9" ht="15" customHeight="1">
      <c r="A181" s="30">
        <f t="shared" si="5"/>
        <v>0</v>
      </c>
      <c r="B181" s="60">
        <v>43815</v>
      </c>
      <c r="C181" s="44">
        <v>43821</v>
      </c>
      <c r="D181" s="15" t="s">
        <v>2</v>
      </c>
      <c r="E181" s="15"/>
      <c r="F181" s="15" t="s">
        <v>2</v>
      </c>
      <c r="G181" s="77" t="s">
        <v>2</v>
      </c>
    </row>
    <row r="182" spans="1:9" ht="15" customHeight="1">
      <c r="A182" s="30">
        <f t="shared" si="5"/>
        <v>0</v>
      </c>
      <c r="B182" s="61">
        <v>43822</v>
      </c>
      <c r="C182" s="44">
        <v>43828</v>
      </c>
      <c r="D182" s="15"/>
      <c r="E182" s="15"/>
      <c r="F182" s="15" t="s">
        <v>2</v>
      </c>
      <c r="G182" s="77" t="s">
        <v>2</v>
      </c>
    </row>
    <row r="183" spans="1:9" ht="15" customHeight="1">
      <c r="A183" s="30">
        <f t="shared" si="5"/>
        <v>0</v>
      </c>
      <c r="B183" s="61">
        <v>43829</v>
      </c>
      <c r="C183" s="44">
        <v>43835</v>
      </c>
      <c r="D183" s="15"/>
      <c r="E183" s="15" t="s">
        <v>2</v>
      </c>
      <c r="F183" s="15" t="s">
        <v>2</v>
      </c>
      <c r="G183" s="35"/>
    </row>
    <row r="184" spans="1:9" ht="15" customHeight="1">
      <c r="A184" s="30">
        <f t="shared" si="5"/>
        <v>0</v>
      </c>
      <c r="B184" s="60">
        <v>43836</v>
      </c>
      <c r="C184" s="44">
        <v>43842</v>
      </c>
      <c r="D184" s="15" t="s">
        <v>2</v>
      </c>
      <c r="E184" s="15" t="s">
        <v>2</v>
      </c>
      <c r="F184" s="15" t="s">
        <v>2</v>
      </c>
      <c r="G184" s="35"/>
    </row>
    <row r="185" spans="1:9" ht="15" customHeight="1">
      <c r="A185" s="30">
        <f t="shared" si="5"/>
        <v>0</v>
      </c>
      <c r="B185" s="61">
        <v>43843</v>
      </c>
      <c r="C185" s="44">
        <v>43849</v>
      </c>
      <c r="D185" s="15"/>
      <c r="E185" s="15"/>
      <c r="F185" s="15" t="s">
        <v>2</v>
      </c>
      <c r="G185" s="35" t="s">
        <v>2</v>
      </c>
    </row>
    <row r="186" spans="1:9" ht="15" customHeight="1">
      <c r="A186" s="30">
        <f t="shared" si="5"/>
        <v>0</v>
      </c>
      <c r="B186" s="61">
        <v>43850</v>
      </c>
      <c r="C186" s="44">
        <v>43856</v>
      </c>
      <c r="D186" s="15" t="s">
        <v>2</v>
      </c>
      <c r="E186" s="15" t="s">
        <v>2</v>
      </c>
      <c r="F186" s="15" t="s">
        <v>2</v>
      </c>
      <c r="G186" s="35" t="s">
        <v>2</v>
      </c>
    </row>
    <row r="187" spans="1:9" ht="15" customHeight="1">
      <c r="A187" s="30">
        <f t="shared" si="5"/>
        <v>0</v>
      </c>
      <c r="B187" s="60">
        <v>43857</v>
      </c>
      <c r="C187" s="44">
        <v>43863</v>
      </c>
      <c r="D187" s="15"/>
      <c r="E187" s="15"/>
      <c r="F187" s="15" t="s">
        <v>2</v>
      </c>
      <c r="G187" s="35" t="s">
        <v>2</v>
      </c>
    </row>
    <row r="188" spans="1:9" ht="15" customHeight="1">
      <c r="A188" s="30">
        <f t="shared" si="5"/>
        <v>0</v>
      </c>
      <c r="B188" s="61">
        <v>43864</v>
      </c>
      <c r="C188" s="44">
        <v>43870</v>
      </c>
      <c r="D188" s="15"/>
      <c r="E188" s="15"/>
      <c r="F188" s="15" t="s">
        <v>2</v>
      </c>
      <c r="G188" s="35" t="s">
        <v>2</v>
      </c>
    </row>
    <row r="189" spans="1:9" ht="15" customHeight="1">
      <c r="A189" s="30">
        <f t="shared" si="5"/>
        <v>0</v>
      </c>
      <c r="B189" s="61">
        <v>43871</v>
      </c>
      <c r="C189" s="44">
        <v>43877</v>
      </c>
      <c r="D189" s="15" t="s">
        <v>2</v>
      </c>
      <c r="E189" s="15" t="s">
        <v>2</v>
      </c>
      <c r="F189" s="15" t="s">
        <v>2</v>
      </c>
      <c r="G189" s="35" t="s">
        <v>2</v>
      </c>
    </row>
    <row r="190" spans="1:9" ht="15" customHeight="1">
      <c r="A190" s="30">
        <f t="shared" si="5"/>
        <v>0</v>
      </c>
      <c r="B190" s="60">
        <v>43878</v>
      </c>
      <c r="C190" s="44">
        <v>43884</v>
      </c>
      <c r="D190" s="15" t="s">
        <v>2</v>
      </c>
      <c r="E190" s="15" t="s">
        <v>2</v>
      </c>
      <c r="F190" s="15" t="s">
        <v>27</v>
      </c>
      <c r="G190" s="35" t="s">
        <v>2</v>
      </c>
    </row>
    <row r="191" spans="1:9" ht="15" customHeight="1">
      <c r="A191" s="30">
        <f t="shared" si="5"/>
        <v>0</v>
      </c>
      <c r="B191" s="61">
        <v>43885</v>
      </c>
      <c r="C191" s="44">
        <v>43891</v>
      </c>
      <c r="D191" s="15"/>
      <c r="E191" s="15"/>
      <c r="F191" s="15" t="s">
        <v>2</v>
      </c>
      <c r="G191" s="35" t="s">
        <v>2</v>
      </c>
    </row>
    <row r="192" spans="1:9" ht="15" customHeight="1">
      <c r="A192" s="30">
        <f t="shared" si="5"/>
        <v>0</v>
      </c>
      <c r="B192" s="61">
        <v>43892</v>
      </c>
      <c r="C192" s="44">
        <v>43898</v>
      </c>
      <c r="D192" s="15" t="s">
        <v>2</v>
      </c>
      <c r="E192" s="15" t="s">
        <v>2</v>
      </c>
      <c r="F192" s="15" t="s">
        <v>2</v>
      </c>
      <c r="G192" s="35" t="s">
        <v>2</v>
      </c>
    </row>
    <row r="193" spans="1:7" ht="15" customHeight="1">
      <c r="A193" s="30">
        <f t="shared" si="5"/>
        <v>0</v>
      </c>
      <c r="B193" s="60">
        <v>43899</v>
      </c>
      <c r="C193" s="44">
        <v>43905</v>
      </c>
      <c r="D193" s="15"/>
      <c r="E193" s="15"/>
      <c r="F193" s="15" t="s">
        <v>2</v>
      </c>
      <c r="G193" s="35" t="s">
        <v>2</v>
      </c>
    </row>
    <row r="194" spans="1:7" ht="15" customHeight="1">
      <c r="A194" s="30">
        <f t="shared" si="5"/>
        <v>0</v>
      </c>
      <c r="B194" s="61">
        <v>43906</v>
      </c>
      <c r="C194" s="44">
        <v>43912</v>
      </c>
      <c r="D194" s="15" t="s">
        <v>2</v>
      </c>
      <c r="E194" s="15" t="s">
        <v>2</v>
      </c>
      <c r="F194" s="15" t="s">
        <v>2</v>
      </c>
      <c r="G194" s="35" t="s">
        <v>2</v>
      </c>
    </row>
    <row r="195" spans="1:7" ht="15" customHeight="1">
      <c r="A195" s="30">
        <f t="shared" si="5"/>
        <v>0</v>
      </c>
      <c r="B195" s="61">
        <v>43913</v>
      </c>
      <c r="C195" s="44">
        <v>43919</v>
      </c>
      <c r="D195" s="15" t="s">
        <v>2</v>
      </c>
      <c r="E195" s="15" t="s">
        <v>2</v>
      </c>
      <c r="F195" s="15" t="s">
        <v>2</v>
      </c>
      <c r="G195" s="35"/>
    </row>
    <row r="196" spans="1:7" ht="15" customHeight="1">
      <c r="A196" s="30">
        <f t="shared" si="5"/>
        <v>0</v>
      </c>
      <c r="B196" s="60">
        <v>43920</v>
      </c>
      <c r="C196" s="44">
        <v>43926</v>
      </c>
      <c r="D196" s="15"/>
      <c r="E196" s="15" t="s">
        <v>2</v>
      </c>
      <c r="F196" s="15" t="s">
        <v>2</v>
      </c>
      <c r="G196" s="35" t="s">
        <v>2</v>
      </c>
    </row>
    <row r="197" spans="1:7" ht="15" customHeight="1">
      <c r="A197" s="30">
        <f t="shared" si="5"/>
        <v>0</v>
      </c>
      <c r="B197" s="61">
        <v>43927</v>
      </c>
      <c r="C197" s="44">
        <v>43933</v>
      </c>
      <c r="D197" s="15" t="s">
        <v>2</v>
      </c>
      <c r="E197" s="15"/>
      <c r="F197" s="15" t="s">
        <v>2</v>
      </c>
      <c r="G197" s="35" t="s">
        <v>2</v>
      </c>
    </row>
    <row r="198" spans="1:7" ht="15" customHeight="1">
      <c r="A198" s="30">
        <f t="shared" si="5"/>
        <v>0</v>
      </c>
      <c r="B198" s="61">
        <v>43934</v>
      </c>
      <c r="C198" s="44">
        <v>43940</v>
      </c>
      <c r="D198" s="15" t="s">
        <v>2</v>
      </c>
      <c r="E198" s="15"/>
      <c r="F198" s="15" t="s">
        <v>2</v>
      </c>
      <c r="G198" s="35" t="s">
        <v>2</v>
      </c>
    </row>
    <row r="199" spans="1:7" ht="15" customHeight="1">
      <c r="A199" s="30">
        <f t="shared" si="5"/>
        <v>0</v>
      </c>
      <c r="B199" s="60">
        <v>43941</v>
      </c>
      <c r="C199" s="44">
        <v>43947</v>
      </c>
      <c r="D199" s="15" t="s">
        <v>2</v>
      </c>
      <c r="E199" s="15" t="s">
        <v>2</v>
      </c>
      <c r="F199" s="15" t="s">
        <v>2</v>
      </c>
      <c r="G199" s="35" t="s">
        <v>2</v>
      </c>
    </row>
    <row r="200" spans="1:7" ht="15" customHeight="1">
      <c r="A200" s="30">
        <f t="shared" si="5"/>
        <v>0</v>
      </c>
      <c r="B200" s="61">
        <v>43948</v>
      </c>
      <c r="C200" s="44">
        <v>43954</v>
      </c>
      <c r="D200" s="15"/>
      <c r="E200" s="15" t="s">
        <v>2</v>
      </c>
      <c r="F200" s="15" t="s">
        <v>2</v>
      </c>
      <c r="G200" s="35" t="s">
        <v>2</v>
      </c>
    </row>
    <row r="201" spans="1:7" ht="15" customHeight="1">
      <c r="A201" s="30">
        <f t="shared" si="5"/>
        <v>0</v>
      </c>
      <c r="B201" s="61">
        <v>43955</v>
      </c>
      <c r="C201" s="44">
        <v>43961</v>
      </c>
      <c r="D201" s="15" t="s">
        <v>2</v>
      </c>
      <c r="E201" s="15"/>
      <c r="F201" s="15" t="s">
        <v>2</v>
      </c>
      <c r="G201" s="35" t="s">
        <v>2</v>
      </c>
    </row>
    <row r="202" spans="1:7" ht="15" customHeight="1">
      <c r="A202" s="30">
        <f t="shared" si="5"/>
        <v>0</v>
      </c>
      <c r="B202" s="60">
        <v>43962</v>
      </c>
      <c r="C202" s="44">
        <v>43968</v>
      </c>
      <c r="D202" s="15" t="s">
        <v>2</v>
      </c>
      <c r="E202" s="15" t="s">
        <v>2</v>
      </c>
      <c r="F202" s="15" t="s">
        <v>2</v>
      </c>
      <c r="G202" s="35" t="s">
        <v>2</v>
      </c>
    </row>
    <row r="203" spans="1:7" ht="15" customHeight="1">
      <c r="A203" s="30">
        <f t="shared" si="5"/>
        <v>0</v>
      </c>
      <c r="B203" s="61">
        <v>43969</v>
      </c>
      <c r="C203" s="44">
        <v>43975</v>
      </c>
      <c r="D203" s="15" t="s">
        <v>2</v>
      </c>
      <c r="E203" s="15"/>
      <c r="F203" s="15" t="s">
        <v>2</v>
      </c>
      <c r="G203" s="35" t="s">
        <v>2</v>
      </c>
    </row>
    <row r="204" spans="1:7" ht="15" customHeight="1">
      <c r="A204" s="30">
        <f t="shared" si="5"/>
        <v>0</v>
      </c>
      <c r="B204" s="61">
        <v>43976</v>
      </c>
      <c r="C204" s="44">
        <v>43982</v>
      </c>
      <c r="D204" s="16"/>
      <c r="E204" s="11" t="s">
        <v>2</v>
      </c>
      <c r="F204" s="16"/>
      <c r="G204" s="35" t="s">
        <v>2</v>
      </c>
    </row>
    <row r="205" spans="1:7" ht="15" customHeight="1">
      <c r="A205" s="30">
        <f t="shared" si="5"/>
        <v>0</v>
      </c>
      <c r="B205" s="60">
        <v>43983</v>
      </c>
      <c r="C205" s="44">
        <v>43989</v>
      </c>
      <c r="D205" s="16"/>
      <c r="E205" s="11"/>
      <c r="F205" s="16"/>
      <c r="G205" s="35" t="s">
        <v>2</v>
      </c>
    </row>
    <row r="206" spans="1:7" ht="15" customHeight="1">
      <c r="A206" s="30">
        <f t="shared" si="5"/>
        <v>0</v>
      </c>
      <c r="B206" s="61">
        <v>43990</v>
      </c>
      <c r="C206" s="44">
        <v>43996</v>
      </c>
      <c r="D206" s="16" t="s">
        <v>2</v>
      </c>
      <c r="E206" s="11" t="s">
        <v>2</v>
      </c>
      <c r="F206" s="16"/>
      <c r="G206" s="35" t="s">
        <v>2</v>
      </c>
    </row>
    <row r="207" spans="1:7" ht="15" customHeight="1">
      <c r="A207" s="30">
        <f t="shared" si="5"/>
        <v>0</v>
      </c>
      <c r="B207" s="61">
        <v>43997</v>
      </c>
      <c r="C207" s="44">
        <v>44003</v>
      </c>
      <c r="D207" s="16" t="s">
        <v>2</v>
      </c>
      <c r="E207" s="11" t="s">
        <v>2</v>
      </c>
      <c r="F207" s="16"/>
      <c r="G207" s="35" t="s">
        <v>2</v>
      </c>
    </row>
    <row r="208" spans="1:7" ht="15" customHeight="1">
      <c r="A208" s="30">
        <f t="shared" si="5"/>
        <v>0</v>
      </c>
      <c r="B208" s="60">
        <v>44004</v>
      </c>
      <c r="C208" s="44">
        <v>44010</v>
      </c>
      <c r="D208" s="16"/>
      <c r="E208" s="11" t="s">
        <v>2</v>
      </c>
      <c r="F208" s="16"/>
      <c r="G208" s="35" t="s">
        <v>2</v>
      </c>
    </row>
    <row r="209" spans="1:7" ht="15" customHeight="1">
      <c r="A209" s="30">
        <f t="shared" si="5"/>
        <v>0</v>
      </c>
      <c r="B209" s="61">
        <v>44011</v>
      </c>
      <c r="C209" s="44">
        <v>44017</v>
      </c>
      <c r="D209" s="16"/>
      <c r="E209" s="11" t="s">
        <v>2</v>
      </c>
      <c r="F209" s="16"/>
      <c r="G209" s="35" t="s">
        <v>2</v>
      </c>
    </row>
    <row r="210" spans="1:7" ht="15" customHeight="1">
      <c r="A210" s="30">
        <f t="shared" si="5"/>
        <v>0</v>
      </c>
      <c r="B210" s="61">
        <v>44018</v>
      </c>
      <c r="C210" s="44">
        <v>44024</v>
      </c>
      <c r="D210" s="16"/>
      <c r="E210" s="11" t="s">
        <v>2</v>
      </c>
      <c r="F210" s="16"/>
      <c r="G210" s="35" t="s">
        <v>2</v>
      </c>
    </row>
    <row r="211" spans="1:7" ht="15" customHeight="1">
      <c r="A211" s="30">
        <f t="shared" si="5"/>
        <v>0</v>
      </c>
      <c r="B211" s="60">
        <v>44025</v>
      </c>
      <c r="C211" s="44">
        <v>44031</v>
      </c>
      <c r="D211" s="16"/>
      <c r="E211" s="11" t="s">
        <v>2</v>
      </c>
      <c r="F211" s="16"/>
      <c r="G211" s="35" t="s">
        <v>2</v>
      </c>
    </row>
    <row r="212" spans="1:7" ht="15" customHeight="1">
      <c r="A212" s="30">
        <f t="shared" si="5"/>
        <v>0</v>
      </c>
      <c r="B212" s="61">
        <v>44032</v>
      </c>
      <c r="C212" s="44">
        <v>44038</v>
      </c>
      <c r="D212" s="16" t="s">
        <v>2</v>
      </c>
      <c r="E212" s="11"/>
      <c r="F212" s="16"/>
      <c r="G212" s="35"/>
    </row>
    <row r="213" spans="1:7" ht="15" customHeight="1">
      <c r="A213" s="30">
        <f t="shared" si="5"/>
        <v>0</v>
      </c>
      <c r="B213" s="61">
        <v>44039</v>
      </c>
      <c r="C213" s="44">
        <v>44045</v>
      </c>
      <c r="D213" s="76" t="s">
        <v>2</v>
      </c>
      <c r="E213" s="11" t="s">
        <v>2</v>
      </c>
      <c r="F213" s="16"/>
      <c r="G213" s="35"/>
    </row>
    <row r="214" spans="1:7" ht="15" customHeight="1">
      <c r="A214" s="30">
        <f t="shared" si="5"/>
        <v>0</v>
      </c>
      <c r="B214" s="60">
        <v>44046</v>
      </c>
      <c r="C214" s="44">
        <v>44052</v>
      </c>
      <c r="D214" s="16"/>
      <c r="E214" s="11" t="s">
        <v>2</v>
      </c>
      <c r="F214" s="16"/>
      <c r="G214" s="35"/>
    </row>
    <row r="215" spans="1:7" ht="15" customHeight="1">
      <c r="A215" s="30">
        <f t="shared" si="5"/>
        <v>0</v>
      </c>
      <c r="B215" s="61">
        <v>44053</v>
      </c>
      <c r="C215" s="44">
        <v>44059</v>
      </c>
      <c r="D215" s="16"/>
      <c r="E215" s="11" t="s">
        <v>2</v>
      </c>
      <c r="F215" s="16"/>
      <c r="G215" s="35"/>
    </row>
    <row r="216" spans="1:7" ht="15" customHeight="1">
      <c r="A216" s="30">
        <f t="shared" si="5"/>
        <v>0</v>
      </c>
      <c r="B216" s="61">
        <v>44060</v>
      </c>
      <c r="C216" s="44">
        <v>44066</v>
      </c>
      <c r="D216" s="16" t="s">
        <v>2</v>
      </c>
      <c r="E216" s="11" t="s">
        <v>2</v>
      </c>
      <c r="F216" s="16" t="s">
        <v>2</v>
      </c>
      <c r="G216" s="35" t="s">
        <v>2</v>
      </c>
    </row>
    <row r="217" spans="1:7" ht="15" customHeight="1">
      <c r="A217" s="30">
        <f t="shared" si="5"/>
        <v>0</v>
      </c>
      <c r="B217" s="60">
        <v>44067</v>
      </c>
      <c r="C217" s="44">
        <v>44073</v>
      </c>
      <c r="D217" s="16" t="s">
        <v>2</v>
      </c>
      <c r="E217" s="11" t="s">
        <v>2</v>
      </c>
      <c r="F217" s="16"/>
      <c r="G217" s="35" t="s">
        <v>2</v>
      </c>
    </row>
    <row r="218" spans="1:7" ht="15" customHeight="1">
      <c r="A218" s="30">
        <f t="shared" si="5"/>
        <v>0</v>
      </c>
      <c r="B218" s="61">
        <v>44074</v>
      </c>
      <c r="C218" s="44">
        <v>44080</v>
      </c>
      <c r="D218" s="16"/>
      <c r="E218" s="11" t="s">
        <v>2</v>
      </c>
      <c r="F218" s="16" t="s">
        <v>2</v>
      </c>
      <c r="G218" s="35" t="s">
        <v>2</v>
      </c>
    </row>
    <row r="219" spans="1:7" ht="15" customHeight="1">
      <c r="A219" s="30">
        <f t="shared" si="5"/>
        <v>0</v>
      </c>
      <c r="B219" s="61">
        <v>44081</v>
      </c>
      <c r="C219" s="44">
        <v>44087</v>
      </c>
      <c r="D219" s="16"/>
      <c r="E219" s="11" t="s">
        <v>2</v>
      </c>
      <c r="F219" s="16" t="s">
        <v>2</v>
      </c>
      <c r="G219" s="35" t="s">
        <v>2</v>
      </c>
    </row>
    <row r="220" spans="1:7" ht="15" customHeight="1">
      <c r="A220" s="30">
        <f t="shared" si="5"/>
        <v>0</v>
      </c>
      <c r="B220" s="60">
        <v>44088</v>
      </c>
      <c r="C220" s="44">
        <v>44094</v>
      </c>
      <c r="D220" s="16"/>
      <c r="E220" s="11" t="s">
        <v>2</v>
      </c>
      <c r="F220" s="16"/>
      <c r="G220" s="35" t="s">
        <v>2</v>
      </c>
    </row>
    <row r="221" spans="1:7" ht="15" customHeight="1">
      <c r="A221" s="30">
        <f t="shared" si="5"/>
        <v>0</v>
      </c>
      <c r="B221" s="61">
        <v>44095</v>
      </c>
      <c r="C221" s="44">
        <v>44101</v>
      </c>
      <c r="D221" s="16" t="s">
        <v>2</v>
      </c>
      <c r="E221" s="11" t="s">
        <v>2</v>
      </c>
      <c r="F221" s="16" t="s">
        <v>27</v>
      </c>
      <c r="G221" s="35" t="s">
        <v>2</v>
      </c>
    </row>
    <row r="222" spans="1:7" ht="15" customHeight="1">
      <c r="A222" s="30">
        <f t="shared" si="5"/>
        <v>0</v>
      </c>
      <c r="B222" s="61">
        <v>44102</v>
      </c>
      <c r="C222" s="44">
        <v>44108</v>
      </c>
      <c r="D222" s="16" t="s">
        <v>2</v>
      </c>
      <c r="E222" s="11" t="s">
        <v>2</v>
      </c>
      <c r="F222" s="16"/>
      <c r="G222" s="35"/>
    </row>
    <row r="223" spans="1:7" ht="15" customHeight="1">
      <c r="A223" s="30">
        <f t="shared" si="5"/>
        <v>0</v>
      </c>
      <c r="B223" s="60">
        <v>44109</v>
      </c>
      <c r="C223" s="44">
        <v>44115</v>
      </c>
      <c r="D223" s="16" t="s">
        <v>2</v>
      </c>
      <c r="E223" s="11" t="s">
        <v>2</v>
      </c>
      <c r="F223" s="16"/>
      <c r="G223" s="35" t="s">
        <v>2</v>
      </c>
    </row>
    <row r="224" spans="1:7" ht="15" customHeight="1">
      <c r="A224" s="30">
        <f t="shared" si="5"/>
        <v>0</v>
      </c>
      <c r="B224" s="61">
        <v>44116</v>
      </c>
      <c r="C224" s="44">
        <v>44122</v>
      </c>
      <c r="D224" s="16"/>
      <c r="E224" s="11" t="s">
        <v>2</v>
      </c>
      <c r="F224" s="16"/>
      <c r="G224" s="35" t="s">
        <v>2</v>
      </c>
    </row>
    <row r="225" spans="1:8" ht="15" customHeight="1">
      <c r="A225" s="30">
        <f t="shared" si="5"/>
        <v>0</v>
      </c>
      <c r="B225" s="61">
        <v>44123</v>
      </c>
      <c r="C225" s="44">
        <v>44129</v>
      </c>
      <c r="D225" s="76" t="s">
        <v>2</v>
      </c>
      <c r="E225" s="11" t="s">
        <v>2</v>
      </c>
      <c r="F225" s="76" t="s">
        <v>2</v>
      </c>
      <c r="G225" s="77" t="s">
        <v>27</v>
      </c>
    </row>
    <row r="226" spans="1:8" ht="15" customHeight="1">
      <c r="A226" s="30">
        <f t="shared" si="5"/>
        <v>0</v>
      </c>
      <c r="B226" s="60">
        <v>44130</v>
      </c>
      <c r="C226" s="44">
        <v>44136</v>
      </c>
      <c r="D226" s="16"/>
      <c r="E226" s="11"/>
      <c r="F226" s="16"/>
      <c r="G226" s="35"/>
    </row>
    <row r="227" spans="1:8" ht="15" customHeight="1">
      <c r="A227" s="93">
        <f>COUNT(D228:F228)</f>
        <v>0</v>
      </c>
      <c r="B227" s="61">
        <v>44137</v>
      </c>
      <c r="C227" s="44">
        <v>44143</v>
      </c>
      <c r="D227" s="94"/>
      <c r="E227" s="95"/>
      <c r="F227" s="94"/>
      <c r="G227" s="96"/>
    </row>
    <row r="228" spans="1:8" ht="15" customHeight="1">
      <c r="A228" s="93">
        <f>COUNT(D229:F229)</f>
        <v>0</v>
      </c>
      <c r="B228" s="61">
        <v>44144</v>
      </c>
      <c r="C228" s="44">
        <v>44145</v>
      </c>
      <c r="D228" s="128" t="s">
        <v>2</v>
      </c>
      <c r="E228" s="95"/>
      <c r="F228" s="94"/>
      <c r="G228" s="96"/>
    </row>
    <row r="229" spans="1:8" ht="15" customHeight="1" thickBot="1">
      <c r="A229" s="127" t="s">
        <v>2</v>
      </c>
      <c r="B229" s="125" t="s">
        <v>2</v>
      </c>
      <c r="C229" s="126" t="s">
        <v>2</v>
      </c>
      <c r="D229" s="17" t="s">
        <v>2</v>
      </c>
      <c r="E229" s="13" t="s">
        <v>2</v>
      </c>
      <c r="F229" s="17"/>
      <c r="G229" s="36"/>
    </row>
    <row r="230" spans="1:8" ht="13.5" thickBot="1">
      <c r="A230" s="81"/>
      <c r="B230" s="82"/>
      <c r="C230" s="81"/>
      <c r="D230" s="81"/>
      <c r="E230" s="81"/>
      <c r="F230" s="81"/>
      <c r="G230" s="81"/>
    </row>
    <row r="231" spans="1:8" ht="14.25" thickTop="1" thickBot="1">
      <c r="A231" s="68">
        <f>SUM(A176:A229)</f>
        <v>0</v>
      </c>
      <c r="B231" s="69" t="s">
        <v>31</v>
      </c>
      <c r="C231" s="70" t="s">
        <v>35</v>
      </c>
      <c r="D231" s="68">
        <f>SUM(D176:D229)</f>
        <v>0</v>
      </c>
      <c r="E231" s="68">
        <f>SUM(E176:E229)</f>
        <v>0</v>
      </c>
      <c r="F231" s="68">
        <f>SUM(F176:F229)</f>
        <v>0</v>
      </c>
      <c r="G231" s="68">
        <f>SUM(G176:G229)</f>
        <v>0</v>
      </c>
    </row>
    <row r="232" spans="1:8" ht="13.5" thickTop="1">
      <c r="A232" s="81"/>
      <c r="B232" s="82"/>
      <c r="C232" s="81"/>
      <c r="D232" s="81"/>
      <c r="E232" s="81"/>
      <c r="F232" s="81"/>
      <c r="G232" s="81"/>
    </row>
    <row r="233" spans="1:8" ht="15.75">
      <c r="A233" s="55"/>
      <c r="B233" s="72" t="s">
        <v>59</v>
      </c>
    </row>
    <row r="234" spans="1:8" ht="15.75">
      <c r="A234" s="81"/>
      <c r="B234" s="107"/>
      <c r="C234" s="81"/>
      <c r="D234" s="81"/>
      <c r="E234" s="81"/>
      <c r="F234" s="81"/>
      <c r="G234" s="81"/>
    </row>
    <row r="235" spans="1:8">
      <c r="A235" s="53" t="s">
        <v>57</v>
      </c>
      <c r="B235" s="163" t="s">
        <v>60</v>
      </c>
      <c r="C235" s="163"/>
    </row>
    <row r="236" spans="1:8">
      <c r="A236" s="53" t="s">
        <v>58</v>
      </c>
      <c r="B236" s="108" t="s">
        <v>2</v>
      </c>
      <c r="C236" s="81"/>
      <c r="D236" s="85" t="s">
        <v>0</v>
      </c>
      <c r="E236" s="85" t="s">
        <v>20</v>
      </c>
      <c r="H236" s="54" t="s">
        <v>2</v>
      </c>
    </row>
    <row r="237" spans="1:8" ht="15" customHeight="1">
      <c r="A237" s="47">
        <f>(IF(AND(E237&gt;0,E237&lt;101),1,ROUNDDOWN(E237/100,0)))</f>
        <v>0</v>
      </c>
      <c r="B237" s="155"/>
      <c r="C237" s="156"/>
      <c r="D237" s="51"/>
      <c r="E237" s="52"/>
    </row>
    <row r="238" spans="1:8" ht="15" customHeight="1">
      <c r="A238" s="47">
        <f>(IF(AND(E238&gt;0,E238&lt;101),1,ROUNDDOWN(E238/100,0)))</f>
        <v>0</v>
      </c>
      <c r="B238" s="157" t="s">
        <v>2</v>
      </c>
      <c r="C238" s="158"/>
      <c r="D238" s="51"/>
      <c r="E238" s="52"/>
    </row>
    <row r="239" spans="1:8" ht="15" customHeight="1">
      <c r="A239" s="47">
        <f>(IF(AND(E239&gt;0,E239&lt;101),1,ROUNDDOWN(E239/100,0)))</f>
        <v>0</v>
      </c>
      <c r="B239" s="157"/>
      <c r="C239" s="158"/>
      <c r="D239" s="51"/>
      <c r="E239" s="52"/>
    </row>
    <row r="240" spans="1:8" ht="15" customHeight="1">
      <c r="A240" s="47">
        <f>(IF(AND(E240&gt;0,E240&lt;101),1,ROUNDDOWN(E240/100,0)))</f>
        <v>0</v>
      </c>
      <c r="B240" s="159"/>
      <c r="C240" s="160"/>
      <c r="D240" s="51"/>
      <c r="E240" s="52"/>
    </row>
    <row r="241" spans="1:6">
      <c r="A241" s="81"/>
      <c r="B241" s="63"/>
      <c r="C241" s="12"/>
    </row>
    <row r="242" spans="1:6">
      <c r="A242" s="85" t="s">
        <v>57</v>
      </c>
      <c r="B242" s="163" t="s">
        <v>61</v>
      </c>
      <c r="C242" s="163"/>
    </row>
    <row r="243" spans="1:6">
      <c r="A243" s="85" t="s">
        <v>58</v>
      </c>
      <c r="B243" s="62" t="s">
        <v>2</v>
      </c>
      <c r="C243" s="12"/>
      <c r="D243" s="53" t="s">
        <v>0</v>
      </c>
      <c r="E243" s="53" t="s">
        <v>20</v>
      </c>
    </row>
    <row r="244" spans="1:6" ht="15" customHeight="1">
      <c r="A244" s="47">
        <f>(IF(AND(E244&gt;0,E244&lt;101),1,ROUNDDOWN(E244/100,0)))</f>
        <v>0</v>
      </c>
      <c r="B244" s="161" t="s">
        <v>2</v>
      </c>
      <c r="C244" s="162"/>
      <c r="D244" s="51" t="s">
        <v>2</v>
      </c>
      <c r="E244" s="52"/>
    </row>
    <row r="245" spans="1:6" ht="15" customHeight="1">
      <c r="A245" s="47">
        <f>(IF(AND(E245&gt;0,E245&lt;101),1,ROUNDDOWN(E245/100,0)))</f>
        <v>0</v>
      </c>
      <c r="B245" s="164"/>
      <c r="C245" s="165"/>
      <c r="D245" s="51" t="s">
        <v>2</v>
      </c>
      <c r="E245" s="52"/>
    </row>
    <row r="246" spans="1:6" ht="15" customHeight="1">
      <c r="A246" s="47">
        <f>(IF(AND(E246&gt;0,E246&lt;101),1,ROUNDDOWN(E246/100,0)))</f>
        <v>0</v>
      </c>
      <c r="B246" s="166" t="s">
        <v>2</v>
      </c>
      <c r="C246" s="167"/>
      <c r="D246" s="51"/>
      <c r="E246" s="52"/>
    </row>
    <row r="247" spans="1:6" ht="15" customHeight="1">
      <c r="A247" s="47">
        <f>(IF(AND(E247&gt;0,E247&lt;101),1,ROUNDDOWN(E247/100,0)))</f>
        <v>0</v>
      </c>
      <c r="B247" s="153"/>
      <c r="C247" s="154"/>
      <c r="D247" s="51"/>
      <c r="E247" s="52"/>
    </row>
    <row r="248" spans="1:6">
      <c r="B248" s="63"/>
      <c r="C248" s="12"/>
      <c r="D248" s="12"/>
      <c r="E248" s="12"/>
    </row>
    <row r="249" spans="1:6">
      <c r="B249" s="64" t="s">
        <v>55</v>
      </c>
      <c r="C249" s="151"/>
      <c r="D249" s="151"/>
      <c r="E249" s="151"/>
      <c r="F249" s="151"/>
    </row>
    <row r="250" spans="1:6" ht="15" customHeight="1">
      <c r="B250" s="147" t="s">
        <v>2</v>
      </c>
      <c r="C250" s="148"/>
      <c r="D250" s="148"/>
      <c r="E250" s="148"/>
      <c r="F250" s="149"/>
    </row>
    <row r="251" spans="1:6" ht="15" customHeight="1">
      <c r="B251" s="65"/>
      <c r="C251" s="45"/>
      <c r="D251" s="45"/>
      <c r="E251" s="45"/>
      <c r="F251" s="46"/>
    </row>
    <row r="252" spans="1:6" ht="15" customHeight="1">
      <c r="B252" s="150"/>
      <c r="C252" s="151"/>
      <c r="D252" s="151"/>
      <c r="E252" s="151"/>
      <c r="F252" s="152"/>
    </row>
    <row r="253" spans="1:6" ht="13.5" thickBot="1">
      <c r="B253" s="63"/>
      <c r="C253" s="12"/>
    </row>
    <row r="254" spans="1:6" ht="25.5" thickTop="1" thickBot="1">
      <c r="C254" s="86"/>
      <c r="D254" s="87" t="s">
        <v>20</v>
      </c>
      <c r="E254" s="87" t="s">
        <v>1</v>
      </c>
      <c r="F254" s="88" t="s">
        <v>21</v>
      </c>
    </row>
    <row r="255" spans="1:6" ht="15" customHeight="1" thickTop="1">
      <c r="C255" s="89" t="s">
        <v>37</v>
      </c>
      <c r="D255" s="22">
        <f>D153</f>
        <v>0</v>
      </c>
      <c r="E255" s="23">
        <f>E153</f>
        <v>0</v>
      </c>
      <c r="F255" s="24">
        <f>COUNT(E34:E151)</f>
        <v>0</v>
      </c>
    </row>
    <row r="256" spans="1:6" ht="15" customHeight="1">
      <c r="C256" s="90" t="s">
        <v>38</v>
      </c>
      <c r="D256" s="25">
        <f>D169</f>
        <v>0</v>
      </c>
      <c r="E256" s="26">
        <f>E169</f>
        <v>0</v>
      </c>
      <c r="F256" s="27">
        <f>COUNTIF(E158:E167,"&gt;0")</f>
        <v>0</v>
      </c>
    </row>
    <row r="257" spans="2:6" ht="15" customHeight="1">
      <c r="C257" s="91" t="s">
        <v>84</v>
      </c>
      <c r="D257" s="37">
        <f>SUM(D255:D256)</f>
        <v>0</v>
      </c>
      <c r="E257" s="37">
        <f>SUM(A237:A240,A244:A247,E255:E256)</f>
        <v>0</v>
      </c>
      <c r="F257" s="29">
        <f>SUM(F255:F256)</f>
        <v>0</v>
      </c>
    </row>
    <row r="258" spans="2:6" ht="15" customHeight="1">
      <c r="C258" s="90" t="s">
        <v>39</v>
      </c>
      <c r="D258" s="25">
        <f>D231</f>
        <v>0</v>
      </c>
      <c r="E258" s="25">
        <f>COUNT(D176:D229)</f>
        <v>0</v>
      </c>
      <c r="F258" s="28">
        <f>COUNT(D176:D229)</f>
        <v>0</v>
      </c>
    </row>
    <row r="259" spans="2:6" ht="15" customHeight="1">
      <c r="C259" s="90" t="s">
        <v>40</v>
      </c>
      <c r="D259" s="25">
        <f>E231</f>
        <v>0</v>
      </c>
      <c r="E259" s="25">
        <f>COUNT(E176:E229)</f>
        <v>0</v>
      </c>
      <c r="F259" s="28">
        <f>COUNT(E176:E229)</f>
        <v>0</v>
      </c>
    </row>
    <row r="260" spans="2:6" ht="15" customHeight="1">
      <c r="C260" s="90" t="s">
        <v>41</v>
      </c>
      <c r="D260" s="25">
        <f>F231</f>
        <v>0</v>
      </c>
      <c r="E260" s="25">
        <f>COUNT(F176:F229)</f>
        <v>0</v>
      </c>
      <c r="F260" s="28">
        <f>COUNT(F176:F229)</f>
        <v>0</v>
      </c>
    </row>
    <row r="261" spans="2:6" ht="15" customHeight="1">
      <c r="C261" s="91" t="s">
        <v>36</v>
      </c>
      <c r="D261" s="37">
        <f>SUM(D258:D260)</f>
        <v>0</v>
      </c>
      <c r="E261" s="37">
        <f>SUM(E258:E260)</f>
        <v>0</v>
      </c>
      <c r="F261" s="32">
        <f>SUM(F258:F260)</f>
        <v>0</v>
      </c>
    </row>
    <row r="262" spans="2:6" ht="15" customHeight="1">
      <c r="C262" s="91" t="s">
        <v>56</v>
      </c>
      <c r="D262" s="37">
        <f>SUM(E237:E240,E244:E247)</f>
        <v>0</v>
      </c>
      <c r="E262" s="37">
        <f>SUM(A237:A240,A244:A247)</f>
        <v>0</v>
      </c>
      <c r="F262" s="32">
        <f>COUNTIF(E237:E247,"&gt;1")</f>
        <v>0</v>
      </c>
    </row>
    <row r="263" spans="2:6" ht="15" customHeight="1">
      <c r="C263" s="90" t="s">
        <v>62</v>
      </c>
      <c r="D263" s="25">
        <f>(G231)</f>
        <v>0</v>
      </c>
      <c r="E263" s="31" t="s">
        <v>2</v>
      </c>
      <c r="F263" s="27">
        <f>COUNT(G176:G229)</f>
        <v>0</v>
      </c>
    </row>
    <row r="264" spans="2:6" ht="15" customHeight="1" thickBot="1">
      <c r="C264" s="92" t="s">
        <v>42</v>
      </c>
      <c r="D264" s="48">
        <f>SUM(D257+D261+D262+D263)</f>
        <v>0</v>
      </c>
      <c r="E264" s="48">
        <f>E257+ E261+E262</f>
        <v>0</v>
      </c>
      <c r="F264" s="50">
        <f>F257+ F261+F262+F263</f>
        <v>0</v>
      </c>
    </row>
    <row r="265" spans="2:6">
      <c r="B265" s="66"/>
    </row>
    <row r="266" spans="2:6">
      <c r="B266" s="66"/>
    </row>
  </sheetData>
  <sheetProtection password="F30F" sheet="1" objects="1" scenarios="1" selectLockedCells="1"/>
  <sortState ref="A63:E64">
    <sortCondition ref="B63:B64"/>
    <sortCondition ref="C63:C64"/>
  </sortState>
  <dataConsolidate/>
  <mergeCells count="14">
    <mergeCell ref="B235:C235"/>
    <mergeCell ref="B242:C242"/>
    <mergeCell ref="B245:C245"/>
    <mergeCell ref="B246:C246"/>
    <mergeCell ref="B25:C25"/>
    <mergeCell ref="B250:F250"/>
    <mergeCell ref="B252:F252"/>
    <mergeCell ref="C249:F249"/>
    <mergeCell ref="B247:C247"/>
    <mergeCell ref="B237:C237"/>
    <mergeCell ref="B238:C238"/>
    <mergeCell ref="B239:C239"/>
    <mergeCell ref="B240:C240"/>
    <mergeCell ref="B244:C244"/>
  </mergeCells>
  <phoneticPr fontId="3" type="noConversion"/>
  <conditionalFormatting sqref="D237:D240 D244:D247 B158:B167">
    <cfRule type="cellIs" priority="1" stopIfTrue="1" operator="between">
      <formula>40129</formula>
      <formula>40493</formula>
    </cfRule>
  </conditionalFormatting>
  <pageMargins left="0.35433070866141736" right="0.35433070866141736" top="0.11811023622047245" bottom="0.23622047244094491" header="0.19685039370078741" footer="0.19685039370078741"/>
  <pageSetup paperSize="9" scale="59" fitToHeight="4" orientation="portrait" horizontalDpi="4294967293" verticalDpi="4294967293" r:id="rId1"/>
  <headerFooter scaleWithDoc="0" alignWithMargins="0">
    <oddHeader xml:space="preserve">&amp;C&amp;"Arial,Gras italique"&amp;16  </oddHeader>
    <oddFooter>&amp;L 
&amp;C
&amp;14
&amp;R
Page:  &amp;P / &amp;N</oddFooter>
  </headerFooter>
  <ignoredErrors>
    <ignoredError sqref="A224:A226" formulaRange="1"/>
    <ignoredError sqref="E25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2016</vt:lpstr>
      <vt:lpstr>'2016'!Impression_des_titres</vt:lpstr>
      <vt:lpstr>'2016'!OLE_LINK1</vt:lpstr>
      <vt:lpstr>TRI</vt:lpstr>
      <vt:lpstr>TRIDATE</vt:lpstr>
      <vt:lpstr>'2016'!Zone_d_impression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2009-12-15T21:20:00Z</cp:lastPrinted>
  <dcterms:created xsi:type="dcterms:W3CDTF">2009-10-20T16:41:55Z</dcterms:created>
  <dcterms:modified xsi:type="dcterms:W3CDTF">2019-12-10T14:04:56Z</dcterms:modified>
</cp:coreProperties>
</file>